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0" windowWidth="19420" windowHeight="11020" activeTab="0"/>
  </bookViews>
  <sheets>
    <sheet name="Raised floor -Bare Finish " sheetId="1" r:id="rId1"/>
    <sheet name="Bare Raised Flooring" sheetId="2" state="hidden" r:id="rId2"/>
    <sheet name="Measurement" sheetId="3" state="hidden" r:id="rId3"/>
    <sheet name="Sheet1" sheetId="4" state="hidden" r:id="rId4"/>
  </sheets>
  <definedNames>
    <definedName name="_xlnm.Print_Area" localSheetId="1">'Bare Raised Flooring'!$A$1:$O$38</definedName>
    <definedName name="_xlnm.Print_Titles" localSheetId="0">'Raised floor -Bare Finish '!$2:$5</definedName>
  </definedNames>
  <calcPr fullCalcOnLoad="1"/>
</workbook>
</file>

<file path=xl/sharedStrings.xml><?xml version="1.0" encoding="utf-8"?>
<sst xmlns="http://schemas.openxmlformats.org/spreadsheetml/2006/main" count="327" uniqueCount="136">
  <si>
    <t xml:space="preserve">Flase Flooring  - 9 th Floor </t>
  </si>
  <si>
    <t xml:space="preserve">Flase Flooring  - 10 th Floor </t>
  </si>
  <si>
    <t>Store Room</t>
  </si>
  <si>
    <t>Compactors Room</t>
  </si>
  <si>
    <t>Mrket Place / Training Room / Passage</t>
  </si>
  <si>
    <t>Open Office , cabins, Meeting Room, Utility, Quite Room, Housekeeping, BMS</t>
  </si>
  <si>
    <t>Less - Shft</t>
  </si>
  <si>
    <t xml:space="preserve">Flase Flooring  - 11 th Floor </t>
  </si>
  <si>
    <t xml:space="preserve">Deluge Room </t>
  </si>
  <si>
    <t>iii</t>
  </si>
  <si>
    <t>200 mm High</t>
  </si>
  <si>
    <t>UPS Room</t>
  </si>
  <si>
    <t xml:space="preserve">Flase Flooring  - 12 th Floor </t>
  </si>
  <si>
    <t>Print Shop</t>
  </si>
  <si>
    <t>Compactor Room</t>
  </si>
  <si>
    <t>Passage</t>
  </si>
  <si>
    <t>UPS / UPS Battery Room / Ter Room</t>
  </si>
  <si>
    <t>UPS / UPS Battery Room  for CGM</t>
  </si>
  <si>
    <t>Trading Area</t>
  </si>
  <si>
    <t>600 mm High</t>
  </si>
  <si>
    <t>PAC Room</t>
  </si>
  <si>
    <t xml:space="preserve">Flase Flooring  - 14 th Floor </t>
  </si>
  <si>
    <t>Ter CGM</t>
  </si>
  <si>
    <t>MER For CGM</t>
  </si>
  <si>
    <t>Deluge Room</t>
  </si>
  <si>
    <t xml:space="preserve">Particular </t>
  </si>
  <si>
    <t>Location</t>
  </si>
  <si>
    <t xml:space="preserve">Unit </t>
  </si>
  <si>
    <t>Quantity</t>
  </si>
  <si>
    <t>Total Quantity</t>
  </si>
  <si>
    <t>Rate</t>
  </si>
  <si>
    <t>Amount</t>
  </si>
  <si>
    <t>8th</t>
  </si>
  <si>
    <t>9th</t>
  </si>
  <si>
    <t>10th</t>
  </si>
  <si>
    <t>11th</t>
  </si>
  <si>
    <t>12th</t>
  </si>
  <si>
    <t>14th</t>
  </si>
  <si>
    <t xml:space="preserve">Providing and fixing raised floor system as per below mentioned specification </t>
  </si>
  <si>
    <t>Nominal size of floor panel : 600 mm x 600 mm</t>
  </si>
  <si>
    <t>Permissible thickness : 35 mm</t>
  </si>
  <si>
    <t xml:space="preserve">There shall be grommets given to corner of tiles to suit the grid design for power / data / voice outlets. </t>
  </si>
  <si>
    <t>The raised Access Flooring shall be as per PSA MOB PF2/S/SPU  standards.</t>
  </si>
  <si>
    <t xml:space="preserve">Supplying two-cup vacuum suction lifting handles suited to the Raised floor system.
</t>
  </si>
  <si>
    <t>Provide and install 75 mm dia. Heavy Guage PVC grommets with rotating cover and passage for cables in pre-cut openings. The edges of the openings to be properly polished to prevent any injuries</t>
  </si>
  <si>
    <t>a</t>
  </si>
  <si>
    <t>Quantities mentioned above are tentative and will be revised on plan finalisation.contractors are instructed to verify site condititions/measurement before starting procurement of the material.</t>
  </si>
  <si>
    <t>b</t>
  </si>
  <si>
    <t>All areas &amp; measurement should be physically checked at site and will be paid accordingly.No separate payment will be given for wastage.</t>
  </si>
  <si>
    <t>Bare Panels</t>
  </si>
  <si>
    <r>
      <rPr>
        <b/>
        <sz val="11"/>
        <rFont val="Times New Roman"/>
        <family val="1"/>
      </rPr>
      <t>Concentrated Loads</t>
    </r>
    <r>
      <rPr>
        <sz val="11"/>
        <rFont val="Times New Roman"/>
        <family val="1"/>
      </rPr>
      <t xml:space="preserve"> : 450 Kgs ( 1000 lbf ) with a top-surface deflection under load and a permanent set not to exceed , respectively,
2.54 &amp; 0.25 mm ( 0.10 &amp; 0.010 inch ) according to CISCA A/F, Section I ‘’ Concentrated Loads’’
</t>
    </r>
  </si>
  <si>
    <r>
      <rPr>
        <b/>
        <sz val="11"/>
        <rFont val="Times New Roman"/>
        <family val="1"/>
      </rPr>
      <t>Ultimate Concentrated Load</t>
    </r>
    <r>
      <rPr>
        <sz val="11"/>
        <rFont val="Times New Roman"/>
        <family val="1"/>
      </rPr>
      <t>: 1125 kgs (2500 lbf ) without failing according to CISCA A/F, Section II ‘’ Ultimate Loading’’</t>
    </r>
  </si>
  <si>
    <r>
      <rPr>
        <b/>
        <sz val="11"/>
        <rFont val="Times New Roman"/>
        <family val="1"/>
      </rPr>
      <t>Rolling Loads</t>
    </r>
    <r>
      <rPr>
        <sz val="11"/>
        <rFont val="Times New Roman"/>
        <family val="1"/>
      </rPr>
      <t xml:space="preserve"> : 225 kgs ( 500 lbf )of the following magnitude, with a combination of local and overall deformation not to exceed1.02 mm (0.040 inch) according to CISCA A/F, Section III ‘’ Rolling Loads’’ CISCA AF Rolling Load: 10000 Passes
</t>
    </r>
  </si>
  <si>
    <r>
      <t xml:space="preserve">Pedestal Axial Load Test : </t>
    </r>
    <r>
      <rPr>
        <sz val="11"/>
        <rFont val="Times New Roman"/>
        <family val="1"/>
      </rPr>
      <t>22 kN axial Load per pedestal, according to CISCA A/F, Section V, ‘’Pedestal Axial Load Test ’’</t>
    </r>
  </si>
  <si>
    <r>
      <t xml:space="preserve">Pedestal Over Turning Moment Test : </t>
    </r>
    <r>
      <rPr>
        <sz val="11"/>
        <rFont val="Times New Roman"/>
        <family val="1"/>
      </rPr>
      <t>113 N x meters, according to CISCA A/F, Section VI, ‘’Pedestal Overturning Moment Test’’</t>
    </r>
  </si>
  <si>
    <r>
      <t xml:space="preserve">Uniformly Distributed Load (UDL) : </t>
    </r>
    <r>
      <rPr>
        <sz val="11"/>
        <rFont val="Times New Roman"/>
        <family val="1"/>
      </rPr>
      <t>1350 kg/m2 with a maximum permissible deflection of not more than 1.52 mm as per definition of “Uniform load” of CISCA tested over an area of 300x300 mm square for 126 kgs load</t>
    </r>
  </si>
  <si>
    <r>
      <t xml:space="preserve">Fire Rating : </t>
    </r>
    <r>
      <rPr>
        <sz val="11"/>
        <rFont val="Times New Roman"/>
        <family val="1"/>
      </rPr>
      <t>The Panels shall confirm to Class O &amp; Class 1 Fire Ratings tested as per BS 476 Part 6 (Fire Propagation) &amp; 7 (Surface spread of flame) as also ASTM E84 1998 (Flammability) and ASTM E136 (Combustibility)</t>
    </r>
  </si>
  <si>
    <t>Sr No</t>
  </si>
  <si>
    <t>Particulars</t>
  </si>
  <si>
    <t>Unit</t>
  </si>
  <si>
    <t>No</t>
  </si>
  <si>
    <t>Area</t>
  </si>
  <si>
    <t>Open Office , cabins, Meeting Room, Utility, Quite Room</t>
  </si>
  <si>
    <t>Sqm</t>
  </si>
  <si>
    <t>Qunatity</t>
  </si>
  <si>
    <t>Bare Flase Flooring</t>
  </si>
  <si>
    <t>150 mm High</t>
  </si>
  <si>
    <t>i</t>
  </si>
  <si>
    <t>Laminated False Flooring</t>
  </si>
  <si>
    <t>Electrical Room</t>
  </si>
  <si>
    <t>ii</t>
  </si>
  <si>
    <t>450 mm High</t>
  </si>
  <si>
    <t>Ter Room</t>
  </si>
  <si>
    <t xml:space="preserve">Flase Flooring  - 8 th Floor </t>
  </si>
  <si>
    <r>
      <rPr>
        <b/>
        <sz val="11"/>
        <rFont val="Times New Roman"/>
        <family val="1"/>
      </rPr>
      <t>Panels :</t>
    </r>
    <r>
      <rPr>
        <sz val="11"/>
        <rFont val="Times New Roman"/>
        <family val="1"/>
      </rPr>
      <t xml:space="preserve"> Access Floor panel of size 600x600 mm shall be all steel welded construction, with an enclosed bottom pan  and  top plain sheet which are fuse welded at
various  locations  to  form  a  panel  of  an  overall  thickness  of  35mm. </t>
    </r>
    <r>
      <rPr>
        <sz val="11"/>
        <color indexed="10"/>
        <rFont val="Times New Roman"/>
        <family val="1"/>
      </rPr>
      <t xml:space="preserve"> </t>
    </r>
    <r>
      <rPr>
        <sz val="11"/>
        <color indexed="8"/>
        <rFont val="Times New Roman"/>
        <family val="1"/>
      </rPr>
      <t xml:space="preserve">The  panel  after  cleaning,  degreasing,  to the panel surface and corrosion resistance. The inner empty core of the </t>
    </r>
    <r>
      <rPr>
        <sz val="11"/>
        <rFont val="Times New Roman"/>
        <family val="1"/>
      </rPr>
      <t>panel shall be injected with a light weight fire retardant, non combustible cementitious compound at high pressure to fill in all the crevices of the panel and ensures support of not less than 90% of the top surface area of the panel.
The panel shall have located corner holes on all edges for bolting the panel to the substructure to form a rigid monolithic smooth leveled floor.</t>
    </r>
  </si>
  <si>
    <r>
      <t xml:space="preserve"> SUB STRUCTURE -PEDESTAL ASSEMBLY :</t>
    </r>
    <r>
      <rPr>
        <sz val="11"/>
        <rFont val="Times New Roman"/>
        <family val="1"/>
      </rPr>
      <t xml:space="preserve">
Sub structure installed to support the panel shall be suitable to achieve a minimum finished floor height of 150 mm to a maximum of 600 mm from the existing floor level. Pedestal design shall confirm speedy assembly and removal for relocation and maintenance. The assembly shall provide easy adjustment of leveling and accurately align panels for a maximum ± 25 mm in the vertical direction. Pedestals shall support an axial load without permanent deflection and an ultimate load as laid out in System Performance requirement.
The Pedestal head assembly shall consist of a 75 x 75 x 3.50 mm embossed head mechanically riveted to a
100mm long ¾” dia rolled formed stud and 2 check nuts for level adjustment and arresting vertical movement.
The  Pedestal  Base  assembly  shall  consist  of  22.20  mm  OD  pipe  mechanically  locked  on  a  press  for
perpendicularity and then welded to a base plate of 100 x 100 x 2 mm thick with stiffening folds.
The sub structure assembly shall be suitably anchored to the floor with suitable adhesive  as recommended by the consultant / manufacturer. All steel components shall be zinc electro plated.
</t>
    </r>
  </si>
  <si>
    <t>Office Area</t>
  </si>
  <si>
    <t>Trading area</t>
  </si>
  <si>
    <t>Smt</t>
  </si>
  <si>
    <t>Nos</t>
  </si>
  <si>
    <t>Total Amount For Bare Raised Flooring</t>
  </si>
  <si>
    <t>Measurement For Raised Flooring - 8th to 12th &amp; 14th Floor</t>
  </si>
  <si>
    <t>300 mm High</t>
  </si>
  <si>
    <t>Citi</t>
  </si>
  <si>
    <t>CGM</t>
  </si>
  <si>
    <t>SPECIFICATION OF - BARE RAISED FLOOR SYSTEM</t>
  </si>
  <si>
    <t>2% Extra</t>
  </si>
  <si>
    <t>Bare Raised Flooring</t>
  </si>
  <si>
    <t>Panel</t>
  </si>
  <si>
    <t>Top Plate Thickness</t>
  </si>
  <si>
    <t>Bottom Plate Thickness</t>
  </si>
  <si>
    <t>Base Plate</t>
  </si>
  <si>
    <t>Pipe Outer Dia</t>
  </si>
  <si>
    <t>Thickness of the Pipe</t>
  </si>
  <si>
    <t>1.50 mm</t>
  </si>
  <si>
    <t>Head Plate thickness</t>
  </si>
  <si>
    <t xml:space="preserve">Stud  </t>
  </si>
  <si>
    <t>0.50 mm</t>
  </si>
  <si>
    <t>0.60 mm</t>
  </si>
  <si>
    <t>FFH 100 TO FFH 200</t>
  </si>
  <si>
    <t xml:space="preserve">85 x 85 x 2.00 mm </t>
  </si>
  <si>
    <t>15.23 mm</t>
  </si>
  <si>
    <t>1/2'' BSW stud</t>
  </si>
  <si>
    <t>75 x 75 x 3.00 mm</t>
  </si>
  <si>
    <t>Check Nut</t>
  </si>
  <si>
    <t>1/2'' BSW threaded</t>
  </si>
  <si>
    <t>The sub structure assembly shall be suitably anchored to the floor with suitable adhesive / blots as recommended by the consultant / manufacturer. All steel components shall be zinc electro plated.</t>
  </si>
  <si>
    <t>a)</t>
  </si>
  <si>
    <t>b)</t>
  </si>
  <si>
    <t>Sub structure - pedestal assembly  installed to support the panel shall be suitable to achieve a minimum finished floor height as follows</t>
  </si>
  <si>
    <t>Total Amount</t>
  </si>
  <si>
    <t>A: Structural Performance: ‘Recommended Test Procedures for Access Floors’</t>
  </si>
  <si>
    <r>
      <rPr>
        <b/>
        <sz val="12"/>
        <rFont val="Times New Roman"/>
        <family val="1"/>
      </rPr>
      <t xml:space="preserve">Soft body impact test </t>
    </r>
    <r>
      <rPr>
        <sz val="12"/>
        <rFont val="Times New Roman"/>
        <family val="1"/>
      </rPr>
      <t>on the system shall be with a load of 40 kgs dropped form a height of 1000 mm and shallcomply to all the performance as specified in the test method (T12.03) of MOB PF2 PS Standards.</t>
    </r>
  </si>
  <si>
    <r>
      <rPr>
        <b/>
        <sz val="12"/>
        <rFont val="Times New Roman"/>
        <family val="1"/>
      </rPr>
      <t>Hard body impact test</t>
    </r>
    <r>
      <rPr>
        <sz val="12"/>
        <rFont val="Times New Roman"/>
        <family val="1"/>
      </rPr>
      <t xml:space="preserve"> on the system shall be with 4.5 kgs dropped from a height of 600 mm and shall comply to all the performance as specified in the test method (T13.03) of MOB PF2 PS Standards.</t>
    </r>
  </si>
  <si>
    <r>
      <t xml:space="preserve">Pedestal Over Turning Moment Test : </t>
    </r>
    <r>
      <rPr>
        <sz val="12"/>
        <rFont val="Times New Roman"/>
        <family val="1"/>
      </rPr>
      <t xml:space="preserve">113 N x meters, according to CISCA A/F, Section VI, ‘’Pedestal Overturning Moment Test’’ </t>
    </r>
  </si>
  <si>
    <r>
      <t xml:space="preserve">Fire Rating </t>
    </r>
    <r>
      <rPr>
        <sz val="12"/>
        <rFont val="Times New Roman"/>
        <family val="1"/>
      </rPr>
      <t xml:space="preserve">: The Panels shall confirm to </t>
    </r>
    <r>
      <rPr>
        <b/>
        <sz val="12"/>
        <rFont val="Times New Roman"/>
        <family val="1"/>
      </rPr>
      <t>Class O &amp; Class 1</t>
    </r>
    <r>
      <rPr>
        <sz val="12"/>
        <rFont val="Times New Roman"/>
        <family val="1"/>
      </rPr>
      <t xml:space="preserve"> Fire Ratings tested as per BS 476 Part 6 (Fire Propagation) &amp; 7 (Surface spread of flame) as also ASTM E84 1998 (Flammability) and ASTM E136 (Combustibility)</t>
    </r>
  </si>
  <si>
    <r>
      <rPr>
        <b/>
        <sz val="12"/>
        <rFont val="Times New Roman"/>
        <family val="1"/>
      </rPr>
      <t>Non Combustibility Test:-</t>
    </r>
    <r>
      <rPr>
        <sz val="12"/>
        <rFont val="Times New Roman"/>
        <family val="1"/>
      </rPr>
      <t>Fire Test on Building Materials &amp; Structures - Non Cumbustibility Test for Panels in accordance  BS 476 Part 4-1970</t>
    </r>
  </si>
  <si>
    <r>
      <rPr>
        <b/>
        <sz val="12"/>
        <rFont val="Times New Roman"/>
        <family val="1"/>
      </rPr>
      <t xml:space="preserve">Raised Floor Ramps : </t>
    </r>
    <r>
      <rPr>
        <sz val="12"/>
        <rFont val="Times New Roman"/>
        <family val="1"/>
      </rPr>
      <t>Specification &amp; loading factors of Bare panels to be considered as per respective items</t>
    </r>
  </si>
  <si>
    <r>
      <t xml:space="preserve">Ramp Sub Structure Pedestal Assembly : </t>
    </r>
    <r>
      <rPr>
        <sz val="12"/>
        <rFont val="Times New Roman"/>
        <family val="1"/>
      </rPr>
      <t>Sub structure installed to support the panel shall be suitable to achieve slop of 1:12 ratio or as specified in the approved drawing, from the existing floor level to the finished cavity floor level. Pedestal design shall confirm speedy assembly and removal for relocation and maintenance. The assembly shall provide easy adjustment of leveling and accurately align panels for a maximum 25 mm in perpendicular direction to the pedestal assembly. Each pedestal to have an appropriate swivel head to adjust to the slope degree with appropriate locking mechanism, pedestals shall support an axial load without permanent deflection and an ultimate load and other requirement as laid out in system performance requirement.</t>
    </r>
  </si>
  <si>
    <r>
      <rPr>
        <b/>
        <sz val="12"/>
        <rFont val="Times New Roman"/>
        <family val="1"/>
      </rPr>
      <t xml:space="preserve">Heavy Duty Ramp Shoe / Threshold : </t>
    </r>
    <r>
      <rPr>
        <sz val="12"/>
        <rFont val="Times New Roman"/>
        <family val="1"/>
      </rPr>
      <t>Providing and fixing Ramp Shoe of heavy-duty anodized aluminum. The Shoe ramp must have a trapezoid anchoring leg, which is firmly secured to the concrete floor. The system should be securely fastened to the concrete floor at regular intervals with the use of fasteners. The profile should protect tile edges to eliminate trip hazards and ensures easy access of trolleys. The ramp shoe a full 15 inches wide &amp; protects the ramp from equipment damage and makes an excellent seamless transition between two surfaces.</t>
    </r>
  </si>
  <si>
    <r>
      <rPr>
        <b/>
        <sz val="12"/>
        <rFont val="Times New Roman"/>
        <family val="1"/>
      </rPr>
      <t xml:space="preserve">Grommets: </t>
    </r>
    <r>
      <rPr>
        <sz val="12"/>
        <rFont val="Times New Roman"/>
        <family val="1"/>
      </rPr>
      <t>Provide and install 75 mm dia. Heavy Guage PVC grommets with rotating cover and passage for cables in pre-cut openings. The edges of the openings to be properly polished to prevent any injuries</t>
    </r>
  </si>
  <si>
    <r>
      <rPr>
        <b/>
        <sz val="12"/>
        <rFont val="Times New Roman"/>
        <family val="1"/>
      </rPr>
      <t>Panel Lifter :</t>
    </r>
    <r>
      <rPr>
        <sz val="12"/>
        <rFont val="Times New Roman"/>
        <family val="1"/>
      </rPr>
      <t xml:space="preserve"> Supply of Panel lifter , for lifting heavy loaded tiles.</t>
    </r>
  </si>
  <si>
    <t>B: Other Optional Structural Parameters :</t>
  </si>
  <si>
    <r>
      <rPr>
        <b/>
        <sz val="12"/>
        <rFont val="Times New Roman"/>
        <family val="1"/>
      </rPr>
      <t xml:space="preserve">Bridges : </t>
    </r>
    <r>
      <rPr>
        <sz val="12"/>
        <rFont val="Times New Roman"/>
        <family val="1"/>
      </rPr>
      <t>Providing &amp; Fixing bridge make of MS powder coated with PVC pedestal cap attached &amp; understructure support system to accommodate the raised floor panels. Available in length of 900 mm, 1200 mm and 1500 mm</t>
    </r>
  </si>
  <si>
    <t>FFH 65 - 300 mm High (Low Lock)</t>
  </si>
  <si>
    <t>FFH 150 mm - 600 (Regular)</t>
  </si>
  <si>
    <t xml:space="preserve">C: Other Nonstructural Parameters: </t>
  </si>
  <si>
    <r>
      <rPr>
        <b/>
        <sz val="12"/>
        <rFont val="Times New Roman"/>
        <family val="1"/>
      </rPr>
      <t xml:space="preserve"> SUB STRUCTURE -PEDESTAL ASSEMBLY : </t>
    </r>
    <r>
      <rPr>
        <sz val="12"/>
        <rFont val="Times New Roman"/>
        <family val="1"/>
      </rPr>
      <t xml:space="preserve">Substructure installed to support the panel shall be suitable to achieve a minimum finished floor height of 65 -150 mm from the existing floor level. Pedestal design shall confirm speedy assembly and removal for relocation and maintenance. The assembly shall provide easy adjustment of levelling and accurately align panels for a maximum of ± 25 mm in the vertical direction.  Pedestals shall support an axial load without permanent deflection and an ultimate load as laid out in System Performance requirement.
Note: Higher finished floor heights (FFH) can be made available on request.
The Pedestal head design provides self-engagement and positioning of the floor panel. Pedestal assembly shall consist of an embossed head mechanically riveted to a 100mm long ¾” dia rolled formed stud and 2 check nuts for level adjustment and arresting vertical movement. The pedestal head shall consist of an anti-vibration PVC cap with posilock design to provide more structural strength at four corners of the panel for positive panel location. 
The Pedestal Base assembly shall consist of pipe with mechanically locked on a press for perpendicularity and then welded to a base plate with stiffening folds.
The substructure assembly shall be suitably anchored to the floor with a suitable adhesive as recommended by the manufacturer. All steel components shall be Pre- Galvanized.
</t>
    </r>
  </si>
  <si>
    <t>PERFORMANCE CONFORMING TO MASTER SPECS 10270 / 096900 ( USA )</t>
  </si>
  <si>
    <r>
      <t xml:space="preserve">Pedestal Axial Load Test : </t>
    </r>
    <r>
      <rPr>
        <sz val="12"/>
        <rFont val="Times New Roman"/>
        <family val="1"/>
      </rPr>
      <t>22 kN axial Load per ‘’Pedestal Axial Load Test ’’</t>
    </r>
  </si>
  <si>
    <r>
      <rPr>
        <b/>
        <sz val="12"/>
        <rFont val="Times New Roman"/>
        <family val="1"/>
      </rPr>
      <t>Panels :</t>
    </r>
    <r>
      <rPr>
        <sz val="12"/>
        <rFont val="Times New Roman"/>
        <family val="1"/>
      </rPr>
      <t xml:space="preserve"> Access Floor panel of size 600 x 600 mm shall be all steel welded construction with an enclosed bottom pan of 60 hemispherical cones and top plain sheet fuse welded at 124 locations and folded on all the four perimeters to achieve the greater strength of the edges. The overall thickness of the panel shall be 31 mm. The panel after cleaning, degreasing, phosphating by 11 tank process is coated with 40 – 60-micron epoxy coat and is heated to achieve maximum adhesion to the panel surface and corrosion resistance. The inner empty core of the panel is injected with a lightweight, fire retardant, non-combustible cementitious compound at high pressure to fill in all the crevices of the panel and ensures support of not less than 90% of the top surface area of the panel.
The panel shall have 4 locating corner holes with a Self-capturing fastener which will remain within the panel and will not get lost. These fasteners are used for bolting the panel to the substructure to form a rigid monolithic smooth levelled floor. </t>
    </r>
  </si>
  <si>
    <t xml:space="preserve">SPECIFICATION - BARE RAISED ACCESS FLOOR SYSTEM </t>
  </si>
  <si>
    <r>
      <t xml:space="preserve">Concentrated Loads : </t>
    </r>
    <r>
      <rPr>
        <sz val="12"/>
        <rFont val="Times New Roman"/>
        <family val="1"/>
      </rPr>
      <t>454 Kgs (1000 lbf ) with a top-surface deflection under load and a permanent set not to exceed 2.54 &amp; 0.25 mm (0.10 &amp; 0.010 inch) respectively according to CISCA A/F,Section I ‘’ Concentrated Loads’’</t>
    </r>
  </si>
  <si>
    <r>
      <t xml:space="preserve">Ultimate Concentrated Load: </t>
    </r>
    <r>
      <rPr>
        <sz val="12"/>
        <rFont val="Times New Roman"/>
        <family val="1"/>
      </rPr>
      <t>1134 Kgs (2500 lbf) without failing as per‘’ Ultimate Loading Test’’</t>
    </r>
  </si>
  <si>
    <r>
      <t>Uniformly Distributed Load (UDL) : 2250 kg/m2</t>
    </r>
    <r>
      <rPr>
        <sz val="12"/>
        <rFont val="Times New Roman"/>
        <family val="1"/>
      </rPr>
      <t xml:space="preserve"> 
The uniform load rating of an access floor panel as specified here in should not be confused with the “uniform live load” as specified in seismic zone application. </t>
    </r>
  </si>
  <si>
    <r>
      <t xml:space="preserve">Rolling Loads :  </t>
    </r>
    <r>
      <rPr>
        <sz val="12"/>
        <rFont val="Times New Roman"/>
        <family val="1"/>
      </rPr>
      <t>225 kgs ( 500 lbf) of the following magnitude, with a combination of local and overall deformation not to exceed 1.02 mm (0.040 inches) according to CISCA A/F, Section III ‘’ Rolling Loads’’ CISCA AF Rolling Load: 10000 Passes</t>
    </r>
  </si>
</sst>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0.00_);[Red]\([$€-2]\ #,##0.00\)"/>
  </numFmts>
  <fonts count="53">
    <font>
      <sz val="11"/>
      <color theme="1"/>
      <name val="Calibri"/>
      <family val="2"/>
    </font>
    <font>
      <sz val="11"/>
      <color indexed="8"/>
      <name val="Calibri"/>
      <family val="2"/>
    </font>
    <font>
      <sz val="10"/>
      <name val="Helv"/>
      <family val="0"/>
    </font>
    <font>
      <b/>
      <sz val="11"/>
      <color indexed="8"/>
      <name val="Times New Roman"/>
      <family val="1"/>
    </font>
    <font>
      <sz val="11"/>
      <color indexed="8"/>
      <name val="Times New Roman"/>
      <family val="1"/>
    </font>
    <font>
      <b/>
      <sz val="11"/>
      <name val="Times New Roman"/>
      <family val="1"/>
    </font>
    <font>
      <sz val="11"/>
      <name val="Times New Roman"/>
      <family val="1"/>
    </font>
    <font>
      <sz val="12"/>
      <name val="Times New Roman"/>
      <family val="1"/>
    </font>
    <font>
      <b/>
      <sz val="12"/>
      <name val="Times New Roman"/>
      <family val="1"/>
    </font>
    <font>
      <sz val="11"/>
      <color indexed="10"/>
      <name val="Times New Roman"/>
      <family val="1"/>
    </font>
    <font>
      <sz val="10"/>
      <name val="Arial"/>
      <family val="2"/>
    </font>
    <font>
      <sz val="8"/>
      <name val="Verdana"/>
      <family val="2"/>
    </font>
    <font>
      <b/>
      <sz val="12"/>
      <color indexed="8"/>
      <name val="Times New Roman"/>
      <family val="1"/>
    </font>
    <font>
      <sz val="12"/>
      <color indexed="8"/>
      <name val="Times New Roman"/>
      <family val="1"/>
    </font>
    <font>
      <b/>
      <u val="single"/>
      <sz val="12"/>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mbria"/>
      <family val="1"/>
    </font>
    <font>
      <b/>
      <sz val="12"/>
      <color indexed="8"/>
      <name val="Cambria"/>
      <family val="1"/>
    </font>
    <font>
      <b/>
      <u val="single"/>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
      <b/>
      <u val="single"/>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7999799847602844"/>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1" fillId="0" borderId="0" applyFont="0" applyFill="0" applyBorder="0" applyAlignment="0" applyProtection="0"/>
    <xf numFmtId="177" fontId="1" fillId="0" borderId="0" applyFont="0" applyFill="0" applyBorder="0" applyAlignment="0" applyProtection="0"/>
    <xf numFmtId="171" fontId="1" fillId="0" borderId="0" applyFont="0" applyFill="0" applyBorder="0" applyAlignment="0" applyProtection="0"/>
    <xf numFmtId="179" fontId="10"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0" fillId="0" borderId="0">
      <alignment/>
      <protection/>
    </xf>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2"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5">
    <xf numFmtId="0" fontId="0" fillId="0" borderId="0" xfId="0" applyFont="1" applyAlignment="1">
      <alignment/>
    </xf>
    <xf numFmtId="0" fontId="4"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shrinkToFit="1"/>
    </xf>
    <xf numFmtId="0" fontId="7" fillId="0" borderId="10" xfId="0" applyFont="1" applyFill="1" applyBorder="1" applyAlignment="1">
      <alignment horizontal="justify" vertical="center" wrapText="1" shrinkToFit="1"/>
    </xf>
    <xf numFmtId="0" fontId="5" fillId="0" borderId="10" xfId="0" applyFont="1" applyFill="1" applyBorder="1" applyAlignment="1">
      <alignment horizontal="justify" vertical="center" wrapText="1" shrinkToFit="1"/>
    </xf>
    <xf numFmtId="0" fontId="6" fillId="0" borderId="10"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6" fillId="0" borderId="0" xfId="0" applyFont="1" applyAlignment="1">
      <alignment vertical="center" wrapText="1"/>
    </xf>
    <xf numFmtId="0" fontId="5" fillId="33" borderId="10" xfId="0" applyFont="1" applyFill="1" applyBorder="1" applyAlignment="1">
      <alignment horizontal="center" vertical="center" wrapText="1"/>
    </xf>
    <xf numFmtId="171" fontId="5" fillId="33" borderId="10" xfId="42"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171" fontId="6" fillId="0" borderId="10" xfId="42" applyFont="1" applyBorder="1" applyAlignment="1">
      <alignment vertical="center" wrapText="1"/>
    </xf>
    <xf numFmtId="0" fontId="5" fillId="0" borderId="10" xfId="0" applyFont="1" applyBorder="1" applyAlignment="1">
      <alignment vertical="center" wrapText="1"/>
    </xf>
    <xf numFmtId="171" fontId="5" fillId="33" borderId="10" xfId="42" applyFont="1" applyFill="1" applyBorder="1" applyAlignment="1">
      <alignment vertical="center" wrapText="1"/>
    </xf>
    <xf numFmtId="171" fontId="5" fillId="0" borderId="10" xfId="42" applyFont="1" applyBorder="1" applyAlignment="1">
      <alignment vertical="center" wrapText="1"/>
    </xf>
    <xf numFmtId="171" fontId="5" fillId="0" borderId="10" xfId="42" applyFont="1" applyFill="1" applyBorder="1" applyAlignment="1">
      <alignmen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vertical="center" wrapText="1"/>
    </xf>
    <xf numFmtId="171" fontId="6" fillId="0" borderId="10" xfId="42" applyFont="1" applyFill="1" applyBorder="1" applyAlignment="1">
      <alignment vertical="center" wrapText="1"/>
    </xf>
    <xf numFmtId="0" fontId="6" fillId="0" borderId="0" xfId="0" applyFont="1" applyFill="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71" fontId="5" fillId="33" borderId="11" xfId="44" applyFont="1" applyFill="1" applyBorder="1" applyAlignment="1">
      <alignment horizontal="center" vertical="center" wrapText="1"/>
    </xf>
    <xf numFmtId="0" fontId="4" fillId="0" borderId="0" xfId="0" applyFont="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7" fillId="0" borderId="0" xfId="0" applyFont="1" applyAlignment="1">
      <alignment horizontal="left" vertical="center" wrapText="1"/>
    </xf>
    <xf numFmtId="0" fontId="5"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171" fontId="4" fillId="0" borderId="10" xfId="44" applyFont="1" applyBorder="1" applyAlignment="1">
      <alignment horizontal="center" vertical="center" wrapText="1"/>
    </xf>
    <xf numFmtId="171" fontId="4" fillId="0" borderId="10" xfId="44" applyFont="1" applyFill="1" applyBorder="1" applyAlignment="1">
      <alignment horizontal="center" vertical="center" wrapText="1"/>
    </xf>
    <xf numFmtId="171" fontId="4" fillId="0" borderId="10" xfId="42" applyFont="1" applyBorder="1" applyAlignment="1">
      <alignment horizontal="center" vertical="center" wrapText="1"/>
    </xf>
    <xf numFmtId="171" fontId="4" fillId="0" borderId="10" xfId="42" applyFont="1" applyFill="1" applyBorder="1" applyAlignment="1">
      <alignment horizontal="center" vertical="center" wrapText="1"/>
    </xf>
    <xf numFmtId="0" fontId="7" fillId="0" borderId="0" xfId="0" applyFont="1" applyAlignment="1">
      <alignment horizontal="center" vertical="center" wrapText="1"/>
    </xf>
    <xf numFmtId="171" fontId="7" fillId="0" borderId="0" xfId="42" applyFont="1" applyAlignment="1">
      <alignment horizontal="center" vertical="center" wrapText="1"/>
    </xf>
    <xf numFmtId="171" fontId="3" fillId="0" borderId="10" xfId="44" applyFont="1" applyFill="1" applyBorder="1" applyAlignment="1">
      <alignment horizontal="center" vertical="center" wrapText="1"/>
    </xf>
    <xf numFmtId="171" fontId="3" fillId="0" borderId="10" xfId="44" applyFont="1" applyFill="1" applyBorder="1" applyAlignment="1">
      <alignment vertical="center" wrapText="1"/>
    </xf>
    <xf numFmtId="0" fontId="3" fillId="0" borderId="0" xfId="0" applyFont="1" applyFill="1" applyAlignment="1">
      <alignment vertical="center" wrapText="1"/>
    </xf>
    <xf numFmtId="0" fontId="7" fillId="0" borderId="10" xfId="0" applyFont="1" applyFill="1" applyBorder="1" applyAlignment="1">
      <alignment horizontal="center" vertical="center" wrapText="1" shrinkToFit="1"/>
    </xf>
    <xf numFmtId="0" fontId="3" fillId="33" borderId="10" xfId="0" applyFont="1" applyFill="1" applyBorder="1" applyAlignment="1">
      <alignment horizontal="center" vertical="center" wrapText="1"/>
    </xf>
    <xf numFmtId="171" fontId="3" fillId="33" borderId="10" xfId="42" applyFont="1" applyFill="1" applyBorder="1" applyAlignment="1">
      <alignment horizontal="center" vertical="center" wrapText="1"/>
    </xf>
    <xf numFmtId="171" fontId="3" fillId="0" borderId="10" xfId="44" applyFont="1" applyBorder="1" applyAlignment="1">
      <alignment vertical="center" wrapText="1"/>
    </xf>
    <xf numFmtId="0" fontId="8" fillId="0" borderId="0" xfId="0" applyFont="1" applyAlignment="1">
      <alignment horizontal="left" vertical="center" wrapText="1"/>
    </xf>
    <xf numFmtId="171" fontId="6" fillId="0" borderId="0" xfId="0" applyNumberFormat="1" applyFont="1" applyAlignment="1">
      <alignment vertical="center" wrapText="1"/>
    </xf>
    <xf numFmtId="0" fontId="3" fillId="0" borderId="10" xfId="0" applyFont="1" applyFill="1" applyBorder="1" applyAlignment="1">
      <alignment horizontal="left" vertical="center" wrapText="1"/>
    </xf>
    <xf numFmtId="0" fontId="31" fillId="0" borderId="0" xfId="0" applyFont="1" applyFill="1" applyAlignment="1">
      <alignment vertical="top" wrapText="1"/>
    </xf>
    <xf numFmtId="0" fontId="31" fillId="0" borderId="0" xfId="0" applyFont="1" applyAlignment="1">
      <alignment vertical="top" wrapText="1"/>
    </xf>
    <xf numFmtId="0" fontId="31" fillId="0" borderId="0" xfId="0" applyFont="1" applyAlignment="1">
      <alignment vertical="center" wrapText="1"/>
    </xf>
    <xf numFmtId="14" fontId="7" fillId="0" borderId="10" xfId="57" applyNumberFormat="1" applyFont="1" applyFill="1" applyBorder="1" applyAlignment="1">
      <alignment horizontal="left" vertical="top" wrapText="1"/>
      <protection/>
    </xf>
    <xf numFmtId="14" fontId="7" fillId="0" borderId="12" xfId="0" applyNumberFormat="1" applyFont="1" applyBorder="1" applyAlignment="1">
      <alignment horizontal="left" vertical="top" wrapText="1"/>
    </xf>
    <xf numFmtId="0" fontId="8" fillId="0" borderId="10" xfId="57" applyFont="1" applyFill="1" applyBorder="1" applyAlignment="1">
      <alignment horizontal="center" vertical="center" wrapText="1"/>
      <protection/>
    </xf>
    <xf numFmtId="0" fontId="7" fillId="0" borderId="10" xfId="0" applyFont="1" applyFill="1" applyBorder="1" applyAlignment="1" applyProtection="1">
      <alignment horizontal="left" vertical="top" wrapText="1"/>
      <protection/>
    </xf>
    <xf numFmtId="0" fontId="7" fillId="0" borderId="10" xfId="0" applyFont="1" applyFill="1" applyBorder="1" applyAlignment="1">
      <alignment horizontal="left" vertical="top" wrapText="1" shrinkToFit="1"/>
    </xf>
    <xf numFmtId="0" fontId="32" fillId="0" borderId="0" xfId="0" applyFont="1" applyAlignment="1">
      <alignment vertical="top" wrapText="1"/>
    </xf>
    <xf numFmtId="0" fontId="12" fillId="0" borderId="13" xfId="0" applyFont="1" applyBorder="1" applyAlignment="1">
      <alignment horizontal="center" vertical="top" wrapText="1"/>
    </xf>
    <xf numFmtId="0" fontId="12" fillId="0" borderId="10" xfId="0" applyFont="1" applyBorder="1" applyAlignment="1">
      <alignment horizontal="center" vertical="top" wrapText="1"/>
    </xf>
    <xf numFmtId="0" fontId="13" fillId="0" borderId="10" xfId="0" applyFont="1" applyBorder="1" applyAlignment="1">
      <alignment horizontal="center" vertical="top" wrapText="1"/>
    </xf>
    <xf numFmtId="171" fontId="12" fillId="0" borderId="10" xfId="44" applyFont="1" applyBorder="1" applyAlignment="1">
      <alignment horizontal="center" vertical="top" wrapText="1"/>
    </xf>
    <xf numFmtId="171" fontId="13" fillId="0" borderId="10" xfId="42" applyFont="1" applyBorder="1" applyAlignment="1">
      <alignment horizontal="center" vertical="top" wrapText="1"/>
    </xf>
    <xf numFmtId="171" fontId="12" fillId="0" borderId="10" xfId="42" applyFont="1" applyBorder="1" applyAlignment="1">
      <alignment horizontal="center" vertical="top" wrapText="1"/>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top" wrapText="1"/>
    </xf>
    <xf numFmtId="0" fontId="13" fillId="0" borderId="10" xfId="0" applyFont="1" applyFill="1" applyBorder="1" applyAlignment="1">
      <alignment horizontal="center" vertical="top" wrapText="1"/>
    </xf>
    <xf numFmtId="0" fontId="7" fillId="0" borderId="10" xfId="0" applyFont="1" applyFill="1" applyBorder="1" applyAlignment="1">
      <alignment horizontal="center" vertical="top" wrapText="1" shrinkToFit="1"/>
    </xf>
    <xf numFmtId="0" fontId="8" fillId="0" borderId="10" xfId="0" applyFont="1" applyFill="1" applyBorder="1" applyAlignment="1">
      <alignment horizontal="center" vertical="top" wrapText="1" shrinkToFit="1"/>
    </xf>
    <xf numFmtId="0" fontId="8" fillId="0" borderId="10" xfId="0" applyFont="1" applyFill="1" applyBorder="1" applyAlignment="1">
      <alignment horizontal="left" vertical="top" wrapText="1" shrinkToFit="1"/>
    </xf>
    <xf numFmtId="0" fontId="8" fillId="0" borderId="10" xfId="0" applyFont="1" applyFill="1" applyBorder="1" applyAlignment="1">
      <alignment horizontal="left" vertical="top" shrinkToFit="1"/>
    </xf>
    <xf numFmtId="171" fontId="13" fillId="0" borderId="10" xfId="44" applyFont="1" applyBorder="1" applyAlignment="1">
      <alignment horizontal="center" vertical="top" wrapText="1"/>
    </xf>
    <xf numFmtId="0" fontId="7" fillId="0" borderId="14" xfId="0" applyFont="1" applyFill="1" applyBorder="1" applyAlignment="1">
      <alignment horizontal="left" vertical="top" wrapText="1" shrinkToFit="1"/>
    </xf>
    <xf numFmtId="171" fontId="13" fillId="0" borderId="14" xfId="44" applyFont="1" applyBorder="1" applyAlignment="1">
      <alignment horizontal="center" vertical="top" wrapText="1"/>
    </xf>
    <xf numFmtId="0" fontId="50" fillId="0" borderId="10" xfId="0" applyFont="1" applyBorder="1" applyAlignment="1">
      <alignment horizontal="center" vertical="top" wrapText="1"/>
    </xf>
    <xf numFmtId="0" fontId="7" fillId="0" borderId="12" xfId="0" applyFont="1" applyBorder="1" applyAlignment="1">
      <alignment horizontal="left" vertical="top" wrapText="1" shrinkToFit="1"/>
    </xf>
    <xf numFmtId="171" fontId="51" fillId="0" borderId="14" xfId="0" applyNumberFormat="1" applyFont="1" applyBorder="1" applyAlignment="1">
      <alignment horizontal="center" vertical="top" wrapText="1"/>
    </xf>
    <xf numFmtId="0" fontId="50" fillId="0" borderId="11" xfId="0" applyFont="1" applyBorder="1" applyAlignment="1">
      <alignment horizontal="center" vertical="top" wrapText="1"/>
    </xf>
    <xf numFmtId="0" fontId="8" fillId="0" borderId="12" xfId="0" applyFont="1" applyBorder="1" applyAlignment="1">
      <alignment horizontal="left" vertical="top" wrapText="1" shrinkToFit="1"/>
    </xf>
    <xf numFmtId="171" fontId="51" fillId="0" borderId="12" xfId="0" applyNumberFormat="1" applyFont="1" applyBorder="1" applyAlignment="1">
      <alignment horizontal="center" vertical="top" wrapText="1"/>
    </xf>
    <xf numFmtId="171" fontId="50" fillId="0" borderId="12" xfId="0" applyNumberFormat="1" applyFont="1" applyBorder="1" applyAlignment="1">
      <alignment horizontal="center" vertical="top" wrapText="1"/>
    </xf>
    <xf numFmtId="171" fontId="12" fillId="0" borderId="10" xfId="42" applyFont="1" applyFill="1" applyBorder="1" applyAlignment="1">
      <alignment vertical="top" wrapText="1"/>
    </xf>
    <xf numFmtId="171" fontId="13" fillId="0" borderId="10" xfId="42" applyFont="1" applyFill="1" applyBorder="1" applyAlignment="1">
      <alignment horizontal="center" vertical="top" wrapText="1"/>
    </xf>
    <xf numFmtId="171" fontId="12" fillId="0" borderId="10" xfId="42" applyFont="1" applyFill="1" applyBorder="1" applyAlignment="1">
      <alignment horizontal="center" vertical="top" wrapText="1"/>
    </xf>
    <xf numFmtId="171" fontId="12" fillId="0" borderId="10" xfId="42" applyFont="1" applyFill="1" applyBorder="1" applyAlignment="1" applyProtection="1">
      <alignment horizontal="center" vertical="top" wrapText="1"/>
      <protection locked="0"/>
    </xf>
    <xf numFmtId="0" fontId="7" fillId="0" borderId="10" xfId="0" applyFont="1" applyFill="1" applyBorder="1" applyAlignment="1">
      <alignment horizontal="center" vertical="top" wrapText="1"/>
    </xf>
    <xf numFmtId="171" fontId="12" fillId="0" borderId="10" xfId="44" applyFont="1" applyFill="1" applyBorder="1" applyAlignment="1">
      <alignment horizontal="center" vertical="top" wrapText="1"/>
    </xf>
    <xf numFmtId="0" fontId="7" fillId="0" borderId="10" xfId="0" applyFont="1" applyFill="1" applyBorder="1" applyAlignment="1">
      <alignment horizontal="justify" vertical="top" wrapText="1" shrinkToFit="1"/>
    </xf>
    <xf numFmtId="171" fontId="12" fillId="0" borderId="10" xfId="42" applyFont="1" applyBorder="1" applyAlignment="1" applyProtection="1">
      <alignment horizontal="center" vertical="top" wrapText="1"/>
      <protection locked="0"/>
    </xf>
    <xf numFmtId="0" fontId="8" fillId="0" borderId="10" xfId="0" applyFont="1" applyFill="1" applyBorder="1" applyAlignment="1">
      <alignment vertical="top" wrapText="1" shrinkToFit="1"/>
    </xf>
    <xf numFmtId="0" fontId="13" fillId="0" borderId="10" xfId="0" applyFont="1" applyBorder="1" applyAlignment="1">
      <alignment horizontal="left" vertical="top" wrapText="1"/>
    </xf>
    <xf numFmtId="0" fontId="52" fillId="0" borderId="10" xfId="0" applyFont="1" applyBorder="1" applyAlignment="1">
      <alignment horizontal="left"/>
    </xf>
    <xf numFmtId="14" fontId="14" fillId="0" borderId="10" xfId="57" applyNumberFormat="1" applyFont="1" applyFill="1" applyBorder="1" applyAlignment="1">
      <alignment horizontal="left" vertical="top" wrapText="1"/>
      <protection/>
    </xf>
    <xf numFmtId="0" fontId="12" fillId="34" borderId="15"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1" xfId="0" applyFont="1" applyFill="1" applyBorder="1" applyAlignment="1">
      <alignment horizontal="center" vertical="center" wrapText="1"/>
    </xf>
    <xf numFmtId="171" fontId="8" fillId="34" borderId="18" xfId="44" applyFont="1" applyFill="1" applyBorder="1" applyAlignment="1">
      <alignment horizontal="center" vertical="center" wrapText="1"/>
    </xf>
    <xf numFmtId="171" fontId="8" fillId="34" borderId="11" xfId="44" applyFont="1" applyFill="1" applyBorder="1" applyAlignment="1">
      <alignment horizontal="center" vertical="center" wrapText="1"/>
    </xf>
    <xf numFmtId="171" fontId="8" fillId="34" borderId="18" xfId="42" applyFont="1" applyFill="1" applyBorder="1" applyAlignment="1">
      <alignment horizontal="center" vertical="center" wrapText="1"/>
    </xf>
    <xf numFmtId="171" fontId="8" fillId="34" borderId="11" xfId="42" applyFont="1" applyFill="1" applyBorder="1" applyAlignment="1">
      <alignment horizontal="center" vertical="center" wrapText="1"/>
    </xf>
    <xf numFmtId="0" fontId="13" fillId="0" borderId="19" xfId="0" applyFont="1" applyBorder="1" applyAlignment="1">
      <alignment horizontal="center" vertical="top" wrapText="1"/>
    </xf>
    <xf numFmtId="0" fontId="13" fillId="0" borderId="20" xfId="0" applyFont="1" applyBorder="1" applyAlignment="1">
      <alignment horizontal="center" vertical="top" wrapText="1"/>
    </xf>
    <xf numFmtId="0" fontId="13" fillId="0" borderId="21" xfId="0" applyFont="1" applyBorder="1" applyAlignment="1">
      <alignment horizontal="center" vertical="top" wrapText="1"/>
    </xf>
    <xf numFmtId="0" fontId="3" fillId="33" borderId="1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171" fontId="5" fillId="33" borderId="18" xfId="44" applyFont="1" applyFill="1" applyBorder="1" applyAlignment="1">
      <alignment horizontal="center" vertical="center" wrapText="1"/>
    </xf>
    <xf numFmtId="171" fontId="5" fillId="33" borderId="11" xfId="44" applyFont="1" applyFill="1" applyBorder="1" applyAlignment="1">
      <alignment horizontal="center" vertical="center" wrapText="1"/>
    </xf>
    <xf numFmtId="171" fontId="5" fillId="33" borderId="13" xfId="44" applyFont="1" applyFill="1" applyBorder="1" applyAlignment="1">
      <alignment horizontal="center" vertical="center" wrapText="1"/>
    </xf>
    <xf numFmtId="171" fontId="5" fillId="33" borderId="10" xfId="42" applyFont="1" applyFill="1" applyBorder="1" applyAlignment="1">
      <alignment horizontal="center" vertical="center" wrapText="1"/>
    </xf>
    <xf numFmtId="0" fontId="5" fillId="33" borderId="22" xfId="0" applyFont="1" applyFill="1" applyBorder="1" applyAlignment="1">
      <alignment horizontal="center" vertical="center" wrapText="1" shrinkToFit="1"/>
    </xf>
    <xf numFmtId="0" fontId="5" fillId="33" borderId="23" xfId="0" applyFont="1" applyFill="1" applyBorder="1" applyAlignment="1">
      <alignment horizontal="center" vertical="center" wrapText="1" shrinkToFit="1"/>
    </xf>
    <xf numFmtId="0" fontId="5" fillId="33" borderId="14" xfId="0" applyFont="1" applyFill="1" applyBorder="1" applyAlignment="1">
      <alignment horizontal="center" vertical="center" wrapText="1" shrinkToFit="1"/>
    </xf>
    <xf numFmtId="0" fontId="5" fillId="33" borderId="10"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14"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3"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zoomScale="90" zoomScaleNormal="90" zoomScalePageLayoutView="0" workbookViewId="0" topLeftCell="A1">
      <pane ySplit="5" topLeftCell="A6" activePane="bottomLeft" state="frozen"/>
      <selection pane="topLeft" activeCell="A1" sqref="A1"/>
      <selection pane="bottomLeft" activeCell="B8" sqref="B8"/>
    </sheetView>
  </sheetViews>
  <sheetFormatPr defaultColWidth="9.140625" defaultRowHeight="15"/>
  <cols>
    <col min="1" max="1" width="5.8515625" style="54" bestFit="1" customWidth="1"/>
    <col min="2" max="2" width="98.140625" style="54" customWidth="1"/>
    <col min="3" max="3" width="11.00390625" style="54" customWidth="1"/>
    <col min="4" max="4" width="9.140625" style="61" customWidth="1"/>
    <col min="5" max="5" width="10.8515625" style="54" customWidth="1"/>
    <col min="6" max="7" width="14.140625" style="54" customWidth="1"/>
    <col min="8" max="16384" width="9.140625" style="54" customWidth="1"/>
  </cols>
  <sheetData>
    <row r="1" ht="15" thickBot="1">
      <c r="D1" s="54"/>
    </row>
    <row r="2" spans="1:7" s="55" customFormat="1" ht="15" thickBot="1">
      <c r="A2" s="97" t="s">
        <v>131</v>
      </c>
      <c r="B2" s="98"/>
      <c r="C2" s="98"/>
      <c r="D2" s="98"/>
      <c r="E2" s="98"/>
      <c r="F2" s="98"/>
      <c r="G2" s="99"/>
    </row>
    <row r="3" spans="1:7" ht="15">
      <c r="A3" s="62"/>
      <c r="B3" s="106"/>
      <c r="C3" s="107"/>
      <c r="D3" s="107"/>
      <c r="E3" s="107"/>
      <c r="F3" s="107"/>
      <c r="G3" s="108"/>
    </row>
    <row r="4" spans="1:7" s="55" customFormat="1" ht="15.75" customHeight="1">
      <c r="A4" s="100" t="s">
        <v>57</v>
      </c>
      <c r="B4" s="100" t="s">
        <v>25</v>
      </c>
      <c r="C4" s="100" t="s">
        <v>26</v>
      </c>
      <c r="D4" s="102" t="s">
        <v>27</v>
      </c>
      <c r="E4" s="104" t="s">
        <v>30</v>
      </c>
      <c r="F4" s="104" t="s">
        <v>29</v>
      </c>
      <c r="G4" s="104" t="s">
        <v>31</v>
      </c>
    </row>
    <row r="5" spans="1:7" s="55" customFormat="1" ht="15">
      <c r="A5" s="101"/>
      <c r="B5" s="101"/>
      <c r="C5" s="101"/>
      <c r="D5" s="103"/>
      <c r="E5" s="105"/>
      <c r="F5" s="105"/>
      <c r="G5" s="105"/>
    </row>
    <row r="6" spans="1:7" ht="15">
      <c r="A6" s="63"/>
      <c r="B6" s="94"/>
      <c r="C6" s="64"/>
      <c r="D6" s="65"/>
      <c r="E6" s="66"/>
      <c r="F6" s="67"/>
      <c r="G6" s="67"/>
    </row>
    <row r="7" spans="1:7" ht="15">
      <c r="A7" s="68">
        <v>1</v>
      </c>
      <c r="B7" s="69" t="s">
        <v>38</v>
      </c>
      <c r="C7" s="70"/>
      <c r="D7" s="65"/>
      <c r="E7" s="66"/>
      <c r="F7" s="67"/>
      <c r="G7" s="67"/>
    </row>
    <row r="8" spans="1:7" ht="192.75" customHeight="1">
      <c r="A8" s="63"/>
      <c r="B8" s="60" t="s">
        <v>130</v>
      </c>
      <c r="C8" s="71"/>
      <c r="D8" s="65"/>
      <c r="E8" s="66"/>
      <c r="F8" s="67"/>
      <c r="G8" s="67"/>
    </row>
    <row r="9" spans="1:7" ht="15">
      <c r="A9" s="63"/>
      <c r="B9" s="60"/>
      <c r="C9" s="71"/>
      <c r="D9" s="65"/>
      <c r="E9" s="66"/>
      <c r="F9" s="67"/>
      <c r="G9" s="67"/>
    </row>
    <row r="10" spans="1:7" ht="309.75">
      <c r="A10" s="63"/>
      <c r="B10" s="60" t="s">
        <v>127</v>
      </c>
      <c r="C10" s="72"/>
      <c r="D10" s="65"/>
      <c r="E10" s="66"/>
      <c r="F10" s="67"/>
      <c r="G10" s="67"/>
    </row>
    <row r="11" spans="1:7" ht="15">
      <c r="A11" s="63"/>
      <c r="B11" s="60"/>
      <c r="C11" s="72"/>
      <c r="D11" s="65"/>
      <c r="E11" s="66"/>
      <c r="F11" s="67"/>
      <c r="G11" s="67"/>
    </row>
    <row r="12" spans="1:7" ht="15">
      <c r="A12" s="63"/>
      <c r="B12" s="95" t="s">
        <v>128</v>
      </c>
      <c r="C12" s="72"/>
      <c r="D12" s="65"/>
      <c r="E12" s="66"/>
      <c r="F12" s="67"/>
      <c r="G12" s="67"/>
    </row>
    <row r="13" spans="1:7" ht="15">
      <c r="A13" s="63"/>
      <c r="B13" s="95"/>
      <c r="C13" s="72"/>
      <c r="D13" s="65"/>
      <c r="E13" s="66"/>
      <c r="F13" s="67"/>
      <c r="G13" s="67"/>
    </row>
    <row r="14" spans="1:7" ht="15">
      <c r="A14" s="63"/>
      <c r="B14" s="95" t="s">
        <v>111</v>
      </c>
      <c r="C14" s="72"/>
      <c r="D14" s="65"/>
      <c r="E14" s="66"/>
      <c r="F14" s="67"/>
      <c r="G14" s="67"/>
    </row>
    <row r="15" spans="1:7" ht="55.5" customHeight="1">
      <c r="A15" s="63"/>
      <c r="B15" s="73" t="s">
        <v>132</v>
      </c>
      <c r="C15" s="71"/>
      <c r="D15" s="65"/>
      <c r="E15" s="66"/>
      <c r="F15" s="67"/>
      <c r="G15" s="67"/>
    </row>
    <row r="16" spans="1:7" ht="15">
      <c r="A16" s="63"/>
      <c r="B16" s="74" t="s">
        <v>133</v>
      </c>
      <c r="C16" s="71"/>
      <c r="D16" s="65"/>
      <c r="E16" s="66"/>
      <c r="F16" s="67"/>
      <c r="G16" s="67"/>
    </row>
    <row r="17" spans="1:7" ht="46.5">
      <c r="A17" s="63"/>
      <c r="B17" s="73" t="s">
        <v>134</v>
      </c>
      <c r="C17" s="71"/>
      <c r="D17" s="65"/>
      <c r="E17" s="66"/>
      <c r="F17" s="67"/>
      <c r="G17" s="67"/>
    </row>
    <row r="18" spans="1:7" ht="15">
      <c r="A18" s="63"/>
      <c r="B18" s="73" t="s">
        <v>129</v>
      </c>
      <c r="C18" s="71"/>
      <c r="D18" s="65"/>
      <c r="E18" s="66"/>
      <c r="F18" s="67"/>
      <c r="G18" s="67"/>
    </row>
    <row r="19" spans="1:7" ht="30.75">
      <c r="A19" s="63"/>
      <c r="B19" s="73" t="s">
        <v>114</v>
      </c>
      <c r="C19" s="71"/>
      <c r="D19" s="65"/>
      <c r="E19" s="66"/>
      <c r="F19" s="67"/>
      <c r="G19" s="67"/>
    </row>
    <row r="20" spans="1:7" ht="46.5">
      <c r="A20" s="63"/>
      <c r="B20" s="73" t="s">
        <v>135</v>
      </c>
      <c r="C20" s="71"/>
      <c r="D20" s="65"/>
      <c r="E20" s="66"/>
      <c r="F20" s="67"/>
      <c r="G20" s="67"/>
    </row>
    <row r="21" spans="1:7" ht="15">
      <c r="A21" s="63"/>
      <c r="B21" s="73"/>
      <c r="C21" s="71"/>
      <c r="D21" s="65"/>
      <c r="E21" s="66"/>
      <c r="F21" s="67"/>
      <c r="G21" s="67"/>
    </row>
    <row r="22" spans="1:7" ht="15">
      <c r="A22" s="63"/>
      <c r="B22" s="73"/>
      <c r="C22" s="71"/>
      <c r="D22" s="65"/>
      <c r="E22" s="66"/>
      <c r="F22" s="67"/>
      <c r="G22" s="67"/>
    </row>
    <row r="23" spans="1:7" ht="15">
      <c r="A23" s="63"/>
      <c r="B23" s="95" t="s">
        <v>122</v>
      </c>
      <c r="C23" s="71"/>
      <c r="D23" s="65"/>
      <c r="E23" s="66"/>
      <c r="F23" s="67"/>
      <c r="G23" s="67"/>
    </row>
    <row r="24" spans="1:7" ht="30.75">
      <c r="A24" s="63"/>
      <c r="B24" s="56" t="s">
        <v>112</v>
      </c>
      <c r="C24" s="71"/>
      <c r="D24" s="65"/>
      <c r="E24" s="66"/>
      <c r="F24" s="67"/>
      <c r="G24" s="67"/>
    </row>
    <row r="25" spans="1:7" ht="30.75">
      <c r="A25" s="63"/>
      <c r="B25" s="56" t="s">
        <v>113</v>
      </c>
      <c r="C25" s="71"/>
      <c r="D25" s="65"/>
      <c r="E25" s="66"/>
      <c r="F25" s="67"/>
      <c r="G25" s="67"/>
    </row>
    <row r="26" spans="1:7" ht="15">
      <c r="A26" s="63"/>
      <c r="B26" s="56"/>
      <c r="C26" s="71"/>
      <c r="D26" s="65"/>
      <c r="E26" s="66"/>
      <c r="F26" s="67"/>
      <c r="G26" s="67"/>
    </row>
    <row r="27" spans="1:7" ht="15">
      <c r="A27" s="63"/>
      <c r="B27" s="96" t="s">
        <v>126</v>
      </c>
      <c r="C27" s="71"/>
      <c r="D27" s="65"/>
      <c r="E27" s="66"/>
      <c r="F27" s="67"/>
      <c r="G27" s="67"/>
    </row>
    <row r="28" spans="1:7" ht="46.5">
      <c r="A28" s="63"/>
      <c r="B28" s="73" t="s">
        <v>115</v>
      </c>
      <c r="C28" s="71"/>
      <c r="D28" s="65"/>
      <c r="E28" s="66"/>
      <c r="F28" s="67"/>
      <c r="G28" s="67"/>
    </row>
    <row r="29" spans="1:7" ht="30.75">
      <c r="A29" s="63"/>
      <c r="B29" s="60" t="s">
        <v>116</v>
      </c>
      <c r="C29" s="71"/>
      <c r="D29" s="65"/>
      <c r="E29" s="66"/>
      <c r="F29" s="67"/>
      <c r="G29" s="67"/>
    </row>
    <row r="30" spans="1:7" ht="15">
      <c r="A30" s="63"/>
      <c r="B30" s="60"/>
      <c r="C30" s="71"/>
      <c r="D30" s="65"/>
      <c r="E30" s="66"/>
      <c r="F30" s="67"/>
      <c r="G30" s="67"/>
    </row>
    <row r="31" spans="1:7" ht="30.75">
      <c r="A31" s="63"/>
      <c r="B31" s="57" t="s">
        <v>109</v>
      </c>
      <c r="C31" s="71"/>
      <c r="D31" s="65"/>
      <c r="E31" s="66"/>
      <c r="F31" s="67"/>
      <c r="G31" s="67"/>
    </row>
    <row r="32" spans="1:7" ht="15">
      <c r="A32" s="64" t="s">
        <v>107</v>
      </c>
      <c r="B32" s="60" t="s">
        <v>124</v>
      </c>
      <c r="C32" s="75"/>
      <c r="D32" s="58" t="s">
        <v>63</v>
      </c>
      <c r="E32" s="66">
        <v>0</v>
      </c>
      <c r="F32" s="67"/>
      <c r="G32" s="67">
        <f>+E32*F32</f>
        <v>0</v>
      </c>
    </row>
    <row r="33" spans="1:7" ht="15">
      <c r="A33" s="64" t="s">
        <v>108</v>
      </c>
      <c r="B33" s="60" t="s">
        <v>125</v>
      </c>
      <c r="C33" s="75"/>
      <c r="D33" s="58" t="s">
        <v>63</v>
      </c>
      <c r="E33" s="66">
        <v>0</v>
      </c>
      <c r="F33" s="67"/>
      <c r="G33" s="67">
        <f>+E33*F33</f>
        <v>0</v>
      </c>
    </row>
    <row r="34" spans="1:7" ht="15">
      <c r="A34" s="64"/>
      <c r="B34" s="76"/>
      <c r="C34" s="77"/>
      <c r="D34" s="65"/>
      <c r="E34" s="66"/>
      <c r="F34" s="67"/>
      <c r="G34" s="67"/>
    </row>
    <row r="35" spans="1:7" ht="30.75">
      <c r="A35" s="78">
        <v>2</v>
      </c>
      <c r="B35" s="79" t="s">
        <v>117</v>
      </c>
      <c r="C35" s="80"/>
      <c r="D35" s="58" t="s">
        <v>63</v>
      </c>
      <c r="E35" s="66">
        <v>0</v>
      </c>
      <c r="F35" s="67"/>
      <c r="G35" s="67">
        <f>+E35*F35</f>
        <v>0</v>
      </c>
    </row>
    <row r="36" spans="1:7" ht="123.75">
      <c r="A36" s="81"/>
      <c r="B36" s="82" t="s">
        <v>118</v>
      </c>
      <c r="C36" s="83"/>
      <c r="D36" s="65"/>
      <c r="E36" s="66"/>
      <c r="F36" s="67"/>
      <c r="G36" s="67"/>
    </row>
    <row r="37" spans="1:7" ht="30.75">
      <c r="A37" s="81"/>
      <c r="B37" s="79" t="s">
        <v>106</v>
      </c>
      <c r="C37" s="83"/>
      <c r="D37" s="65"/>
      <c r="E37" s="66"/>
      <c r="F37" s="67"/>
      <c r="G37" s="67"/>
    </row>
    <row r="38" spans="1:7" ht="15">
      <c r="A38" s="81"/>
      <c r="B38" s="79"/>
      <c r="C38" s="83"/>
      <c r="D38" s="65"/>
      <c r="E38" s="66"/>
      <c r="F38" s="67"/>
      <c r="G38" s="67"/>
    </row>
    <row r="39" spans="1:7" ht="93">
      <c r="A39" s="81">
        <v>3</v>
      </c>
      <c r="B39" s="79" t="s">
        <v>119</v>
      </c>
      <c r="C39" s="83"/>
      <c r="D39" s="84" t="s">
        <v>60</v>
      </c>
      <c r="E39" s="66">
        <v>0</v>
      </c>
      <c r="F39" s="67"/>
      <c r="G39" s="67">
        <f>+E39*F39</f>
        <v>0</v>
      </c>
    </row>
    <row r="40" spans="1:7" ht="15">
      <c r="A40" s="81"/>
      <c r="B40" s="79"/>
      <c r="C40" s="83"/>
      <c r="D40" s="84"/>
      <c r="E40" s="66"/>
      <c r="F40" s="67"/>
      <c r="G40" s="67"/>
    </row>
    <row r="41" spans="1:7" s="53" customFormat="1" ht="30.75">
      <c r="A41" s="81">
        <v>4</v>
      </c>
      <c r="B41" s="79" t="s">
        <v>120</v>
      </c>
      <c r="C41" s="83"/>
      <c r="D41" s="84" t="s">
        <v>60</v>
      </c>
      <c r="E41" s="66">
        <v>0</v>
      </c>
      <c r="F41" s="85"/>
      <c r="G41" s="67">
        <f>+E41*F41</f>
        <v>0</v>
      </c>
    </row>
    <row r="42" spans="1:7" s="53" customFormat="1" ht="15">
      <c r="A42" s="81"/>
      <c r="B42" s="82"/>
      <c r="C42" s="83"/>
      <c r="D42" s="84"/>
      <c r="E42" s="86"/>
      <c r="F42" s="87"/>
      <c r="G42" s="88"/>
    </row>
    <row r="43" spans="1:7" s="53" customFormat="1" ht="15">
      <c r="A43" s="81">
        <v>5</v>
      </c>
      <c r="B43" s="59" t="s">
        <v>121</v>
      </c>
      <c r="C43" s="83"/>
      <c r="D43" s="84" t="s">
        <v>60</v>
      </c>
      <c r="E43" s="66">
        <v>0</v>
      </c>
      <c r="F43" s="87"/>
      <c r="G43" s="67">
        <f>+E43*F43</f>
        <v>0</v>
      </c>
    </row>
    <row r="44" spans="1:7" s="53" customFormat="1" ht="15">
      <c r="A44" s="81"/>
      <c r="B44" s="79"/>
      <c r="C44" s="83"/>
      <c r="D44" s="84"/>
      <c r="E44" s="86"/>
      <c r="F44" s="87"/>
      <c r="G44" s="88"/>
    </row>
    <row r="45" spans="1:7" s="53" customFormat="1" ht="46.5">
      <c r="A45" s="68">
        <v>6</v>
      </c>
      <c r="B45" s="60" t="s">
        <v>123</v>
      </c>
      <c r="C45" s="89"/>
      <c r="D45" s="90" t="s">
        <v>60</v>
      </c>
      <c r="E45" s="66">
        <v>0</v>
      </c>
      <c r="F45" s="85"/>
      <c r="G45" s="67">
        <f>+E45*F45</f>
        <v>0</v>
      </c>
    </row>
    <row r="46" spans="1:7" s="53" customFormat="1" ht="15">
      <c r="A46" s="63"/>
      <c r="B46" s="91"/>
      <c r="C46" s="71"/>
      <c r="D46" s="65"/>
      <c r="E46" s="66"/>
      <c r="F46" s="67"/>
      <c r="G46" s="92"/>
    </row>
    <row r="47" spans="1:7" s="53" customFormat="1" ht="15">
      <c r="A47" s="68"/>
      <c r="B47" s="93" t="s">
        <v>110</v>
      </c>
      <c r="C47" s="93"/>
      <c r="D47" s="93"/>
      <c r="E47" s="66">
        <v>0</v>
      </c>
      <c r="F47" s="85"/>
      <c r="G47" s="67">
        <f>+E47*F47</f>
        <v>0</v>
      </c>
    </row>
  </sheetData>
  <sheetProtection/>
  <mergeCells count="9">
    <mergeCell ref="A2:G2"/>
    <mergeCell ref="A4:A5"/>
    <mergeCell ref="B4:B5"/>
    <mergeCell ref="C4:C5"/>
    <mergeCell ref="D4:D5"/>
    <mergeCell ref="E4:E5"/>
    <mergeCell ref="F4:F5"/>
    <mergeCell ref="G4:G5"/>
    <mergeCell ref="B3:G3"/>
  </mergeCells>
  <printOptions horizontalCentered="1"/>
  <pageMargins left="0.47244094488189" right="0.393700787401575" top="0.551181102362205" bottom="0.748031496062992" header="0.31496062992126" footer="0.31496062992126"/>
  <pageSetup fitToHeight="4" fitToWidth="1" horizontalDpi="600" verticalDpi="600" orientation="landscape" paperSize="9" scale="82" r:id="rId1"/>
  <headerFooter>
    <oddHeader>&amp;RRaised flooring Package</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2:Q36"/>
  <sheetViews>
    <sheetView zoomScale="85" zoomScaleNormal="85" zoomScaleSheetLayoutView="85" zoomScalePageLayoutView="0" workbookViewId="0" topLeftCell="A1">
      <pane ySplit="6" topLeftCell="A22" activePane="bottomLeft" state="frozen"/>
      <selection pane="topLeft" activeCell="A1" sqref="A1"/>
      <selection pane="bottomLeft" activeCell="B32" sqref="B32:N32"/>
    </sheetView>
  </sheetViews>
  <sheetFormatPr defaultColWidth="9.140625" defaultRowHeight="15"/>
  <cols>
    <col min="1" max="1" width="9.140625" style="25" customWidth="1"/>
    <col min="2" max="2" width="64.28125" style="25" customWidth="1"/>
    <col min="3" max="3" width="17.140625" style="25" customWidth="1"/>
    <col min="4" max="4" width="9.140625" style="25" customWidth="1"/>
    <col min="5" max="9" width="9.421875" style="25" bestFit="1" customWidth="1"/>
    <col min="10" max="10" width="9.421875" style="25" customWidth="1"/>
    <col min="11" max="11" width="9.421875" style="25" bestFit="1" customWidth="1"/>
    <col min="12" max="12" width="9.421875" style="25" customWidth="1"/>
    <col min="13" max="13" width="15.28125" style="25" bestFit="1" customWidth="1"/>
    <col min="14" max="14" width="9.421875" style="25" bestFit="1" customWidth="1"/>
    <col min="15" max="15" width="10.421875" style="25" customWidth="1"/>
    <col min="16" max="16384" width="9.140625" style="25" customWidth="1"/>
  </cols>
  <sheetData>
    <row r="2" spans="1:15" ht="15" customHeight="1">
      <c r="A2" s="109" t="s">
        <v>85</v>
      </c>
      <c r="B2" s="109"/>
      <c r="C2" s="109"/>
      <c r="D2" s="109"/>
      <c r="E2" s="109"/>
      <c r="F2" s="109"/>
      <c r="G2" s="109"/>
      <c r="H2" s="109"/>
      <c r="I2" s="109"/>
      <c r="J2" s="109"/>
      <c r="K2" s="109"/>
      <c r="L2" s="109"/>
      <c r="M2" s="109"/>
      <c r="N2" s="109"/>
      <c r="O2" s="109"/>
    </row>
    <row r="3" spans="1:15" ht="13.5">
      <c r="A3" s="26"/>
      <c r="B3" s="27"/>
      <c r="C3" s="28"/>
      <c r="D3" s="37"/>
      <c r="E3" s="39"/>
      <c r="F3" s="39"/>
      <c r="G3" s="39"/>
      <c r="H3" s="39"/>
      <c r="I3" s="39"/>
      <c r="J3" s="39"/>
      <c r="K3" s="39"/>
      <c r="L3" s="39"/>
      <c r="M3" s="49"/>
      <c r="N3" s="49"/>
      <c r="O3" s="49"/>
    </row>
    <row r="4" spans="1:15" ht="13.5">
      <c r="A4" s="110" t="s">
        <v>57</v>
      </c>
      <c r="B4" s="110" t="s">
        <v>25</v>
      </c>
      <c r="C4" s="110" t="s">
        <v>26</v>
      </c>
      <c r="D4" s="114" t="s">
        <v>27</v>
      </c>
      <c r="E4" s="117" t="s">
        <v>28</v>
      </c>
      <c r="F4" s="117"/>
      <c r="G4" s="117"/>
      <c r="H4" s="117"/>
      <c r="I4" s="117"/>
      <c r="J4" s="117"/>
      <c r="K4" s="117"/>
      <c r="L4" s="117"/>
      <c r="M4" s="114" t="s">
        <v>29</v>
      </c>
      <c r="N4" s="114" t="s">
        <v>30</v>
      </c>
      <c r="O4" s="114" t="s">
        <v>31</v>
      </c>
    </row>
    <row r="5" spans="1:15" ht="13.5">
      <c r="A5" s="111"/>
      <c r="B5" s="111"/>
      <c r="C5" s="111"/>
      <c r="D5" s="116"/>
      <c r="E5" s="117" t="s">
        <v>32</v>
      </c>
      <c r="F5" s="117" t="s">
        <v>33</v>
      </c>
      <c r="G5" s="117" t="s">
        <v>34</v>
      </c>
      <c r="H5" s="117" t="s">
        <v>35</v>
      </c>
      <c r="I5" s="117" t="s">
        <v>36</v>
      </c>
      <c r="J5" s="117"/>
      <c r="K5" s="117" t="s">
        <v>37</v>
      </c>
      <c r="L5" s="117"/>
      <c r="M5" s="115"/>
      <c r="N5" s="115"/>
      <c r="O5" s="115"/>
    </row>
    <row r="6" spans="1:15" ht="13.5">
      <c r="A6" s="112"/>
      <c r="B6" s="112"/>
      <c r="C6" s="112"/>
      <c r="D6" s="115"/>
      <c r="E6" s="117"/>
      <c r="F6" s="117"/>
      <c r="G6" s="117"/>
      <c r="H6" s="117"/>
      <c r="I6" s="9" t="s">
        <v>83</v>
      </c>
      <c r="J6" s="9" t="s">
        <v>84</v>
      </c>
      <c r="K6" s="9" t="s">
        <v>83</v>
      </c>
      <c r="L6" s="9" t="s">
        <v>84</v>
      </c>
      <c r="M6" s="24"/>
      <c r="N6" s="24"/>
      <c r="O6" s="24"/>
    </row>
    <row r="7" spans="1:15" ht="13.5">
      <c r="A7" s="28"/>
      <c r="B7" s="27"/>
      <c r="C7" s="28"/>
      <c r="D7" s="37"/>
      <c r="E7" s="39"/>
      <c r="F7" s="39"/>
      <c r="G7" s="39"/>
      <c r="H7" s="39"/>
      <c r="I7" s="39"/>
      <c r="J7" s="39"/>
      <c r="K7" s="39"/>
      <c r="L7" s="39"/>
      <c r="M7" s="49"/>
      <c r="N7" s="49"/>
      <c r="O7" s="49"/>
    </row>
    <row r="8" spans="1:15" s="30" customFormat="1" ht="13.5">
      <c r="A8" s="33">
        <v>1</v>
      </c>
      <c r="B8" s="52" t="s">
        <v>87</v>
      </c>
      <c r="C8" s="33"/>
      <c r="D8" s="38"/>
      <c r="E8" s="40"/>
      <c r="F8" s="40"/>
      <c r="G8" s="40"/>
      <c r="H8" s="40"/>
      <c r="I8" s="40"/>
      <c r="J8" s="40"/>
      <c r="K8" s="40"/>
      <c r="L8" s="40"/>
      <c r="M8" s="44"/>
      <c r="N8" s="44"/>
      <c r="O8" s="43"/>
    </row>
    <row r="9" spans="1:15" ht="13.5">
      <c r="A9" s="28"/>
      <c r="B9" s="1" t="s">
        <v>38</v>
      </c>
      <c r="C9" s="34"/>
      <c r="D9" s="37"/>
      <c r="E9" s="39"/>
      <c r="F9" s="39"/>
      <c r="G9" s="39"/>
      <c r="H9" s="39"/>
      <c r="I9" s="39"/>
      <c r="J9" s="39"/>
      <c r="K9" s="39"/>
      <c r="L9" s="39"/>
      <c r="M9" s="49"/>
      <c r="N9" s="49"/>
      <c r="O9" s="49"/>
    </row>
    <row r="10" spans="1:15" ht="19.5" customHeight="1">
      <c r="A10" s="28"/>
      <c r="B10" s="2" t="s">
        <v>49</v>
      </c>
      <c r="C10" s="35"/>
      <c r="D10" s="37"/>
      <c r="E10" s="39"/>
      <c r="F10" s="39"/>
      <c r="G10" s="39"/>
      <c r="H10" s="39"/>
      <c r="I10" s="39"/>
      <c r="J10" s="39"/>
      <c r="K10" s="39"/>
      <c r="L10" s="39"/>
      <c r="M10" s="49"/>
      <c r="N10" s="49"/>
      <c r="O10" s="49"/>
    </row>
    <row r="11" spans="1:15" ht="19.5" customHeight="1">
      <c r="A11" s="28"/>
      <c r="B11" s="2" t="s">
        <v>39</v>
      </c>
      <c r="C11" s="35"/>
      <c r="D11" s="37"/>
      <c r="E11" s="39"/>
      <c r="F11" s="39"/>
      <c r="G11" s="39"/>
      <c r="H11" s="39"/>
      <c r="I11" s="39"/>
      <c r="J11" s="39"/>
      <c r="K11" s="39"/>
      <c r="L11" s="39"/>
      <c r="M11" s="49"/>
      <c r="N11" s="49"/>
      <c r="O11" s="49"/>
    </row>
    <row r="12" spans="1:15" ht="19.5" customHeight="1">
      <c r="A12" s="28"/>
      <c r="B12" s="2" t="s">
        <v>40</v>
      </c>
      <c r="C12" s="35"/>
      <c r="D12" s="37"/>
      <c r="E12" s="39"/>
      <c r="F12" s="39"/>
      <c r="G12" s="39"/>
      <c r="H12" s="39"/>
      <c r="I12" s="39"/>
      <c r="J12" s="39"/>
      <c r="K12" s="39"/>
      <c r="L12" s="39"/>
      <c r="M12" s="49"/>
      <c r="N12" s="49"/>
      <c r="O12" s="49"/>
    </row>
    <row r="13" spans="1:15" ht="62.25" customHeight="1">
      <c r="A13" s="28"/>
      <c r="B13" s="2" t="s">
        <v>50</v>
      </c>
      <c r="C13" s="35"/>
      <c r="D13" s="37"/>
      <c r="E13" s="39"/>
      <c r="F13" s="39"/>
      <c r="G13" s="39"/>
      <c r="H13" s="39"/>
      <c r="I13" s="39"/>
      <c r="J13" s="39"/>
      <c r="K13" s="39"/>
      <c r="L13" s="39"/>
      <c r="M13" s="49"/>
      <c r="N13" s="49"/>
      <c r="O13" s="49"/>
    </row>
    <row r="14" spans="1:15" ht="27.75">
      <c r="A14" s="28"/>
      <c r="B14" s="2" t="s">
        <v>51</v>
      </c>
      <c r="C14" s="35"/>
      <c r="D14" s="37"/>
      <c r="E14" s="39"/>
      <c r="F14" s="39"/>
      <c r="G14" s="39"/>
      <c r="H14" s="39"/>
      <c r="I14" s="39"/>
      <c r="J14" s="39"/>
      <c r="K14" s="39"/>
      <c r="L14" s="39"/>
      <c r="M14" s="49"/>
      <c r="N14" s="49"/>
      <c r="O14" s="49"/>
    </row>
    <row r="15" spans="1:15" ht="63.75" customHeight="1">
      <c r="A15" s="28"/>
      <c r="B15" s="2" t="s">
        <v>52</v>
      </c>
      <c r="C15" s="35"/>
      <c r="D15" s="37"/>
      <c r="E15" s="39"/>
      <c r="F15" s="39"/>
      <c r="G15" s="39"/>
      <c r="H15" s="39"/>
      <c r="I15" s="39"/>
      <c r="J15" s="39"/>
      <c r="K15" s="39"/>
      <c r="L15" s="39"/>
      <c r="M15" s="49"/>
      <c r="N15" s="49"/>
      <c r="O15" s="49"/>
    </row>
    <row r="16" spans="1:15" ht="27.75">
      <c r="A16" s="28"/>
      <c r="B16" s="4" t="s">
        <v>53</v>
      </c>
      <c r="C16" s="36"/>
      <c r="D16" s="37"/>
      <c r="E16" s="39"/>
      <c r="F16" s="39"/>
      <c r="G16" s="39"/>
      <c r="H16" s="39"/>
      <c r="I16" s="39"/>
      <c r="J16" s="39"/>
      <c r="K16" s="39"/>
      <c r="L16" s="39"/>
      <c r="M16" s="49"/>
      <c r="N16" s="49"/>
      <c r="O16" s="49"/>
    </row>
    <row r="17" spans="1:15" ht="27.75">
      <c r="A17" s="28"/>
      <c r="B17" s="4" t="s">
        <v>54</v>
      </c>
      <c r="C17" s="36"/>
      <c r="D17" s="37"/>
      <c r="E17" s="39"/>
      <c r="F17" s="39"/>
      <c r="G17" s="39"/>
      <c r="H17" s="39"/>
      <c r="I17" s="39"/>
      <c r="J17" s="39"/>
      <c r="K17" s="39"/>
      <c r="L17" s="39"/>
      <c r="M17" s="49"/>
      <c r="N17" s="49"/>
      <c r="O17" s="49"/>
    </row>
    <row r="18" spans="1:15" ht="42">
      <c r="A18" s="28"/>
      <c r="B18" s="4" t="s">
        <v>55</v>
      </c>
      <c r="C18" s="36"/>
      <c r="D18" s="37"/>
      <c r="E18" s="39"/>
      <c r="F18" s="39"/>
      <c r="G18" s="39"/>
      <c r="H18" s="39"/>
      <c r="I18" s="39"/>
      <c r="J18" s="39"/>
      <c r="K18" s="39"/>
      <c r="L18" s="39"/>
      <c r="M18" s="49"/>
      <c r="N18" s="49"/>
      <c r="O18" s="49"/>
    </row>
    <row r="19" spans="1:15" ht="42">
      <c r="A19" s="28"/>
      <c r="B19" s="4" t="s">
        <v>56</v>
      </c>
      <c r="C19" s="36"/>
      <c r="D19" s="37"/>
      <c r="E19" s="39"/>
      <c r="F19" s="39"/>
      <c r="G19" s="39"/>
      <c r="H19" s="39"/>
      <c r="I19" s="39"/>
      <c r="J19" s="39"/>
      <c r="K19" s="39"/>
      <c r="L19" s="39"/>
      <c r="M19" s="49"/>
      <c r="N19" s="49"/>
      <c r="O19" s="49"/>
    </row>
    <row r="20" spans="1:15" ht="168">
      <c r="A20" s="28"/>
      <c r="B20" s="2" t="s">
        <v>74</v>
      </c>
      <c r="C20" s="35"/>
      <c r="D20" s="37"/>
      <c r="E20" s="39"/>
      <c r="F20" s="39"/>
      <c r="G20" s="39"/>
      <c r="H20" s="39"/>
      <c r="I20" s="39"/>
      <c r="J20" s="39"/>
      <c r="K20" s="39"/>
      <c r="L20" s="39"/>
      <c r="M20" s="49"/>
      <c r="N20" s="49"/>
      <c r="O20" s="49"/>
    </row>
    <row r="21" spans="1:15" ht="294">
      <c r="A21" s="28"/>
      <c r="B21" s="4" t="s">
        <v>75</v>
      </c>
      <c r="C21" s="36"/>
      <c r="D21" s="37"/>
      <c r="E21" s="39"/>
      <c r="F21" s="39"/>
      <c r="G21" s="39"/>
      <c r="H21" s="39"/>
      <c r="I21" s="39"/>
      <c r="J21" s="39"/>
      <c r="K21" s="39"/>
      <c r="L21" s="39"/>
      <c r="M21" s="49"/>
      <c r="N21" s="49"/>
      <c r="O21" s="49"/>
    </row>
    <row r="22" spans="1:15" ht="27.75">
      <c r="A22" s="28"/>
      <c r="B22" s="5" t="s">
        <v>41</v>
      </c>
      <c r="C22" s="23"/>
      <c r="D22" s="37"/>
      <c r="E22" s="39"/>
      <c r="F22" s="39"/>
      <c r="G22" s="39"/>
      <c r="H22" s="39"/>
      <c r="I22" s="39"/>
      <c r="J22" s="39"/>
      <c r="K22" s="39"/>
      <c r="L22" s="39"/>
      <c r="M22" s="49"/>
      <c r="N22" s="49"/>
      <c r="O22" s="49"/>
    </row>
    <row r="23" spans="1:15" ht="13.5">
      <c r="A23" s="28"/>
      <c r="B23" s="5" t="s">
        <v>42</v>
      </c>
      <c r="C23" s="23"/>
      <c r="D23" s="37"/>
      <c r="E23" s="39"/>
      <c r="F23" s="39"/>
      <c r="G23" s="39"/>
      <c r="H23" s="39"/>
      <c r="I23" s="39"/>
      <c r="J23" s="39"/>
      <c r="K23" s="39"/>
      <c r="L23" s="39"/>
      <c r="M23" s="49"/>
      <c r="N23" s="49"/>
      <c r="O23" s="49"/>
    </row>
    <row r="24" spans="1:15" s="30" customFormat="1" ht="13.5">
      <c r="A24" s="29"/>
      <c r="B24" s="5"/>
      <c r="C24" s="23"/>
      <c r="D24" s="38"/>
      <c r="E24" s="40"/>
      <c r="F24" s="40"/>
      <c r="G24" s="40"/>
      <c r="H24" s="40"/>
      <c r="I24" s="40"/>
      <c r="J24" s="40"/>
      <c r="K24" s="40"/>
      <c r="L24" s="40"/>
      <c r="M24" s="44"/>
      <c r="N24" s="44"/>
      <c r="O24" s="44"/>
    </row>
    <row r="25" spans="1:15" s="45" customFormat="1" ht="13.5">
      <c r="A25" s="33" t="s">
        <v>67</v>
      </c>
      <c r="B25" s="32" t="s">
        <v>66</v>
      </c>
      <c r="C25" s="23" t="s">
        <v>76</v>
      </c>
      <c r="D25" s="38" t="s">
        <v>78</v>
      </c>
      <c r="E25" s="40">
        <f>Measurement!G10</f>
        <v>2568</v>
      </c>
      <c r="F25" s="40">
        <f>Measurement!G28</f>
        <v>2569</v>
      </c>
      <c r="G25" s="40">
        <f>Measurement!G49</f>
        <v>1436</v>
      </c>
      <c r="H25" s="40">
        <f>Measurement!G68</f>
        <v>2588</v>
      </c>
      <c r="I25" s="40">
        <f>331</f>
        <v>331</v>
      </c>
      <c r="J25" s="40">
        <v>831</v>
      </c>
      <c r="K25" s="40">
        <v>1335</v>
      </c>
      <c r="L25" s="40">
        <v>1224</v>
      </c>
      <c r="M25" s="44">
        <f>SUM(E25:L25)</f>
        <v>12882</v>
      </c>
      <c r="N25" s="44"/>
      <c r="O25" s="44">
        <f>M25*N25</f>
        <v>0</v>
      </c>
    </row>
    <row r="26" spans="1:15" s="45" customFormat="1" ht="13.5">
      <c r="A26" s="33"/>
      <c r="B26" s="32"/>
      <c r="C26" s="23"/>
      <c r="D26" s="38"/>
      <c r="E26" s="40"/>
      <c r="F26" s="40"/>
      <c r="G26" s="40"/>
      <c r="H26" s="40"/>
      <c r="I26" s="40"/>
      <c r="J26" s="40"/>
      <c r="K26" s="40"/>
      <c r="L26" s="40"/>
      <c r="M26" s="44"/>
      <c r="N26" s="44"/>
      <c r="O26" s="44"/>
    </row>
    <row r="27" spans="1:15" s="45" customFormat="1" ht="13.5">
      <c r="A27" s="33" t="s">
        <v>70</v>
      </c>
      <c r="B27" s="32" t="s">
        <v>10</v>
      </c>
      <c r="C27" s="23" t="s">
        <v>77</v>
      </c>
      <c r="D27" s="38" t="s">
        <v>78</v>
      </c>
      <c r="E27" s="40">
        <v>0</v>
      </c>
      <c r="F27" s="40">
        <v>0</v>
      </c>
      <c r="G27" s="40">
        <v>0</v>
      </c>
      <c r="H27" s="40">
        <v>0</v>
      </c>
      <c r="I27" s="40">
        <f>764</f>
        <v>764</v>
      </c>
      <c r="J27" s="40">
        <v>330</v>
      </c>
      <c r="K27" s="40">
        <v>0</v>
      </c>
      <c r="L27" s="40"/>
      <c r="M27" s="44">
        <f>SUM(E27:K27)</f>
        <v>1094</v>
      </c>
      <c r="N27" s="44"/>
      <c r="O27" s="44">
        <f>M27*N27</f>
        <v>0</v>
      </c>
    </row>
    <row r="28" spans="1:15" ht="15">
      <c r="A28" s="28"/>
      <c r="B28" s="3"/>
      <c r="C28" s="46"/>
      <c r="D28" s="37"/>
      <c r="E28" s="39"/>
      <c r="F28" s="39"/>
      <c r="G28" s="39"/>
      <c r="H28" s="39"/>
      <c r="I28" s="39"/>
      <c r="J28" s="39"/>
      <c r="K28" s="39"/>
      <c r="L28" s="39"/>
      <c r="M28" s="49"/>
      <c r="N28" s="49"/>
      <c r="O28" s="49"/>
    </row>
    <row r="29" spans="1:15" ht="42">
      <c r="A29" s="28">
        <v>2</v>
      </c>
      <c r="B29" s="6" t="s">
        <v>43</v>
      </c>
      <c r="C29" s="46"/>
      <c r="D29" s="37" t="s">
        <v>79</v>
      </c>
      <c r="E29" s="39"/>
      <c r="F29" s="39"/>
      <c r="G29" s="39"/>
      <c r="H29" s="39"/>
      <c r="I29" s="39"/>
      <c r="J29" s="39"/>
      <c r="K29" s="39"/>
      <c r="L29" s="39"/>
      <c r="M29" s="49"/>
      <c r="N29" s="49"/>
      <c r="O29" s="49"/>
    </row>
    <row r="30" spans="1:15" ht="42">
      <c r="A30" s="28">
        <v>3</v>
      </c>
      <c r="B30" s="5" t="s">
        <v>44</v>
      </c>
      <c r="C30" s="46"/>
      <c r="D30" s="37" t="s">
        <v>79</v>
      </c>
      <c r="E30" s="39"/>
      <c r="F30" s="39"/>
      <c r="G30" s="39"/>
      <c r="H30" s="39"/>
      <c r="I30" s="39"/>
      <c r="J30" s="39"/>
      <c r="K30" s="39"/>
      <c r="L30" s="39"/>
      <c r="M30" s="49"/>
      <c r="N30" s="49"/>
      <c r="O30" s="49"/>
    </row>
    <row r="31" spans="1:15" ht="15">
      <c r="A31" s="28"/>
      <c r="B31" s="5"/>
      <c r="C31" s="46"/>
      <c r="D31" s="37"/>
      <c r="E31" s="39"/>
      <c r="F31" s="39"/>
      <c r="G31" s="39"/>
      <c r="H31" s="39"/>
      <c r="I31" s="39"/>
      <c r="J31" s="39"/>
      <c r="K31" s="39"/>
      <c r="L31" s="39"/>
      <c r="M31" s="49"/>
      <c r="N31" s="49"/>
      <c r="O31" s="49"/>
    </row>
    <row r="32" spans="1:15" ht="13.5">
      <c r="A32" s="47"/>
      <c r="B32" s="118" t="s">
        <v>80</v>
      </c>
      <c r="C32" s="119"/>
      <c r="D32" s="119"/>
      <c r="E32" s="119"/>
      <c r="F32" s="119"/>
      <c r="G32" s="119"/>
      <c r="H32" s="119"/>
      <c r="I32" s="119"/>
      <c r="J32" s="119"/>
      <c r="K32" s="119"/>
      <c r="L32" s="119"/>
      <c r="M32" s="119"/>
      <c r="N32" s="120"/>
      <c r="O32" s="48">
        <f>SUM(O23:O30)</f>
        <v>0</v>
      </c>
    </row>
    <row r="33" spans="1:15" ht="15">
      <c r="A33" s="28"/>
      <c r="B33" s="3"/>
      <c r="C33" s="46"/>
      <c r="D33" s="37"/>
      <c r="E33" s="39"/>
      <c r="F33" s="39"/>
      <c r="G33" s="39"/>
      <c r="H33" s="39"/>
      <c r="I33" s="39"/>
      <c r="J33" s="39"/>
      <c r="K33" s="39"/>
      <c r="L33" s="39"/>
      <c r="M33" s="49"/>
      <c r="N33" s="49"/>
      <c r="O33" s="49"/>
    </row>
    <row r="34" spans="1:15" ht="15" customHeight="1">
      <c r="A34" s="18" t="s">
        <v>45</v>
      </c>
      <c r="B34" s="113" t="s">
        <v>46</v>
      </c>
      <c r="C34" s="113"/>
      <c r="D34" s="113"/>
      <c r="E34" s="113"/>
      <c r="F34" s="113"/>
      <c r="G34" s="113"/>
      <c r="H34" s="113"/>
      <c r="I34" s="113"/>
      <c r="J34" s="113"/>
      <c r="K34" s="113"/>
      <c r="L34" s="113"/>
      <c r="M34" s="113"/>
      <c r="N34" s="113"/>
      <c r="O34" s="113"/>
    </row>
    <row r="35" spans="1:15" ht="13.5">
      <c r="A35" s="18" t="s">
        <v>47</v>
      </c>
      <c r="B35" s="113" t="s">
        <v>48</v>
      </c>
      <c r="C35" s="113"/>
      <c r="D35" s="113"/>
      <c r="E35" s="113"/>
      <c r="F35" s="113"/>
      <c r="G35" s="113"/>
      <c r="H35" s="113"/>
      <c r="I35" s="113"/>
      <c r="J35" s="113"/>
      <c r="K35" s="113"/>
      <c r="L35" s="113"/>
      <c r="M35" s="113"/>
      <c r="N35" s="113"/>
      <c r="O35" s="113"/>
    </row>
    <row r="36" spans="2:17" ht="15">
      <c r="B36" s="31"/>
      <c r="C36" s="41"/>
      <c r="D36" s="41"/>
      <c r="E36" s="42"/>
      <c r="F36" s="42"/>
      <c r="G36" s="42"/>
      <c r="H36" s="42"/>
      <c r="I36" s="42"/>
      <c r="J36" s="42"/>
      <c r="K36" s="42"/>
      <c r="L36" s="42"/>
      <c r="M36" s="50"/>
      <c r="N36" s="50"/>
      <c r="O36" s="50"/>
      <c r="P36" s="31"/>
      <c r="Q36" s="31"/>
    </row>
  </sheetData>
  <sheetProtection/>
  <mergeCells count="18">
    <mergeCell ref="B34:O34"/>
    <mergeCell ref="K5:L5"/>
    <mergeCell ref="I5:J5"/>
    <mergeCell ref="N4:N5"/>
    <mergeCell ref="M4:M5"/>
    <mergeCell ref="B32:N32"/>
    <mergeCell ref="H5:H6"/>
    <mergeCell ref="E4:L4"/>
    <mergeCell ref="A2:O2"/>
    <mergeCell ref="A4:A6"/>
    <mergeCell ref="B35:O35"/>
    <mergeCell ref="O4:O5"/>
    <mergeCell ref="B4:B6"/>
    <mergeCell ref="C4:C6"/>
    <mergeCell ref="D4:D6"/>
    <mergeCell ref="E5:E6"/>
    <mergeCell ref="F5:F6"/>
    <mergeCell ref="G5:G6"/>
  </mergeCells>
  <printOptions/>
  <pageMargins left="0.75" right="0.75" top="1" bottom="1" header="0.5" footer="0.5"/>
  <pageSetup horizontalDpi="600" verticalDpi="600" orientation="portrait" scale="42"/>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2:I180"/>
  <sheetViews>
    <sheetView zoomScalePageLayoutView="0" workbookViewId="0" topLeftCell="A70">
      <selection activeCell="D108" sqref="D108"/>
    </sheetView>
  </sheetViews>
  <sheetFormatPr defaultColWidth="9.140625" defaultRowHeight="15"/>
  <cols>
    <col min="1" max="1" width="9.140625" style="7" customWidth="1"/>
    <col min="2" max="2" width="39.421875" style="7" customWidth="1"/>
    <col min="3" max="3" width="9.140625" style="7" customWidth="1"/>
    <col min="4" max="4" width="9.28125" style="7" bestFit="1" customWidth="1"/>
    <col min="5" max="5" width="15.421875" style="7" customWidth="1"/>
    <col min="6" max="7" width="13.421875" style="7" bestFit="1" customWidth="1"/>
    <col min="8" max="8" width="9.140625" style="7" customWidth="1"/>
    <col min="9" max="9" width="11.28125" style="7" bestFit="1" customWidth="1"/>
    <col min="10" max="16384" width="9.140625" style="7" customWidth="1"/>
  </cols>
  <sheetData>
    <row r="2" spans="1:7" ht="13.5">
      <c r="A2" s="121" t="s">
        <v>81</v>
      </c>
      <c r="B2" s="121"/>
      <c r="C2" s="121"/>
      <c r="D2" s="121"/>
      <c r="E2" s="121"/>
      <c r="F2" s="121"/>
      <c r="G2" s="121"/>
    </row>
    <row r="4" spans="1:7" ht="13.5">
      <c r="A4" s="121" t="s">
        <v>73</v>
      </c>
      <c r="B4" s="121"/>
      <c r="C4" s="121"/>
      <c r="D4" s="121"/>
      <c r="E4" s="121"/>
      <c r="F4" s="121"/>
      <c r="G4" s="121"/>
    </row>
    <row r="6" spans="1:7" s="10" customFormat="1" ht="13.5">
      <c r="A6" s="8" t="s">
        <v>57</v>
      </c>
      <c r="B6" s="8" t="s">
        <v>58</v>
      </c>
      <c r="C6" s="8" t="s">
        <v>59</v>
      </c>
      <c r="D6" s="9" t="s">
        <v>60</v>
      </c>
      <c r="E6" s="9" t="s">
        <v>61</v>
      </c>
      <c r="F6" s="9" t="s">
        <v>64</v>
      </c>
      <c r="G6" s="9" t="s">
        <v>86</v>
      </c>
    </row>
    <row r="7" spans="1:7" ht="13.5">
      <c r="A7" s="11"/>
      <c r="B7" s="12"/>
      <c r="C7" s="22"/>
      <c r="D7" s="13"/>
      <c r="E7" s="13"/>
      <c r="F7" s="13"/>
      <c r="G7" s="13"/>
    </row>
    <row r="8" spans="1:7" ht="13.5">
      <c r="A8" s="11">
        <v>1</v>
      </c>
      <c r="B8" s="14" t="s">
        <v>65</v>
      </c>
      <c r="C8" s="22"/>
      <c r="D8" s="13"/>
      <c r="E8" s="13"/>
      <c r="F8" s="13"/>
      <c r="G8" s="13"/>
    </row>
    <row r="9" spans="1:7" ht="13.5">
      <c r="A9" s="11" t="s">
        <v>67</v>
      </c>
      <c r="B9" s="14" t="s">
        <v>66</v>
      </c>
      <c r="C9" s="22"/>
      <c r="D9" s="13"/>
      <c r="E9" s="13"/>
      <c r="F9" s="13"/>
      <c r="G9" s="13"/>
    </row>
    <row r="10" spans="1:9" ht="27.75">
      <c r="A10" s="11"/>
      <c r="B10" s="12" t="s">
        <v>62</v>
      </c>
      <c r="C10" s="22" t="s">
        <v>63</v>
      </c>
      <c r="D10" s="13">
        <v>1</v>
      </c>
      <c r="E10" s="13">
        <v>2517.67</v>
      </c>
      <c r="F10" s="13">
        <f>+ROUND(D10*E10,0)</f>
        <v>2518</v>
      </c>
      <c r="G10" s="15">
        <f>+ROUND(F10+F10*2%,0)</f>
        <v>2568</v>
      </c>
      <c r="I10" s="51"/>
    </row>
    <row r="11" spans="1:7" ht="13.5">
      <c r="A11" s="11"/>
      <c r="B11" s="12"/>
      <c r="C11" s="22"/>
      <c r="D11" s="13"/>
      <c r="E11" s="13"/>
      <c r="F11" s="13"/>
      <c r="G11" s="13"/>
    </row>
    <row r="12" spans="1:7" ht="13.5">
      <c r="A12" s="11">
        <v>2</v>
      </c>
      <c r="B12" s="14" t="s">
        <v>68</v>
      </c>
      <c r="C12" s="22"/>
      <c r="D12" s="13"/>
      <c r="E12" s="13"/>
      <c r="F12" s="13"/>
      <c r="G12" s="13"/>
    </row>
    <row r="13" spans="1:7" ht="13.5">
      <c r="A13" s="11" t="s">
        <v>67</v>
      </c>
      <c r="B13" s="14" t="s">
        <v>66</v>
      </c>
      <c r="C13" s="22"/>
      <c r="D13" s="13"/>
      <c r="E13" s="13"/>
      <c r="F13" s="13"/>
      <c r="G13" s="13"/>
    </row>
    <row r="14" spans="1:7" ht="13.5">
      <c r="A14" s="11"/>
      <c r="B14" s="12" t="s">
        <v>69</v>
      </c>
      <c r="C14" s="22" t="s">
        <v>63</v>
      </c>
      <c r="D14" s="13">
        <v>1</v>
      </c>
      <c r="E14" s="13">
        <v>8.7</v>
      </c>
      <c r="F14" s="13">
        <f>+ROUND(D14*E14,0)</f>
        <v>9</v>
      </c>
      <c r="G14" s="15">
        <f>+ROUND(F14+F14*2%,0)</f>
        <v>9</v>
      </c>
    </row>
    <row r="15" spans="1:7" ht="13.5">
      <c r="A15" s="11"/>
      <c r="B15" s="12"/>
      <c r="C15" s="22"/>
      <c r="D15" s="13"/>
      <c r="E15" s="13"/>
      <c r="F15" s="13"/>
      <c r="G15" s="13"/>
    </row>
    <row r="16" spans="1:7" ht="13.5">
      <c r="A16" s="11" t="s">
        <v>70</v>
      </c>
      <c r="B16" s="14" t="s">
        <v>71</v>
      </c>
      <c r="C16" s="22"/>
      <c r="D16" s="13"/>
      <c r="E16" s="13"/>
      <c r="F16" s="13"/>
      <c r="G16" s="13"/>
    </row>
    <row r="17" spans="1:7" ht="13.5">
      <c r="A17" s="11"/>
      <c r="B17" s="12" t="s">
        <v>72</v>
      </c>
      <c r="C17" s="22" t="s">
        <v>63</v>
      </c>
      <c r="D17" s="13">
        <v>1</v>
      </c>
      <c r="E17" s="13">
        <v>15.78</v>
      </c>
      <c r="F17" s="13">
        <f>+ROUND(D17*E17,0)</f>
        <v>16</v>
      </c>
      <c r="G17" s="15">
        <f>+ROUND(F17+F17*2%,0)</f>
        <v>16</v>
      </c>
    </row>
    <row r="18" spans="1:7" ht="13.5">
      <c r="A18" s="11"/>
      <c r="B18" s="12"/>
      <c r="C18" s="22"/>
      <c r="D18" s="13"/>
      <c r="E18" s="13"/>
      <c r="F18" s="13"/>
      <c r="G18" s="13"/>
    </row>
    <row r="19" spans="1:7" ht="13.5">
      <c r="A19" s="11"/>
      <c r="B19" s="12"/>
      <c r="C19" s="22"/>
      <c r="D19" s="13"/>
      <c r="E19" s="13"/>
      <c r="F19" s="13"/>
      <c r="G19" s="13"/>
    </row>
    <row r="22" spans="1:7" ht="13.5">
      <c r="A22" s="121" t="s">
        <v>0</v>
      </c>
      <c r="B22" s="121"/>
      <c r="C22" s="121"/>
      <c r="D22" s="121"/>
      <c r="E22" s="121"/>
      <c r="F22" s="121"/>
      <c r="G22" s="121"/>
    </row>
    <row r="24" spans="1:7" s="10" customFormat="1" ht="13.5">
      <c r="A24" s="8" t="s">
        <v>57</v>
      </c>
      <c r="B24" s="8" t="s">
        <v>58</v>
      </c>
      <c r="C24" s="8" t="s">
        <v>59</v>
      </c>
      <c r="D24" s="9" t="s">
        <v>60</v>
      </c>
      <c r="E24" s="9" t="s">
        <v>61</v>
      </c>
      <c r="F24" s="9" t="s">
        <v>64</v>
      </c>
      <c r="G24" s="9" t="s">
        <v>86</v>
      </c>
    </row>
    <row r="25" spans="1:7" ht="13.5">
      <c r="A25" s="11"/>
      <c r="B25" s="12"/>
      <c r="C25" s="22"/>
      <c r="D25" s="13"/>
      <c r="E25" s="13"/>
      <c r="F25" s="13"/>
      <c r="G25" s="13"/>
    </row>
    <row r="26" spans="1:7" ht="13.5">
      <c r="A26" s="11">
        <v>1</v>
      </c>
      <c r="B26" s="14" t="s">
        <v>65</v>
      </c>
      <c r="C26" s="22"/>
      <c r="D26" s="13"/>
      <c r="E26" s="13"/>
      <c r="F26" s="13"/>
      <c r="G26" s="13"/>
    </row>
    <row r="27" spans="1:7" ht="13.5">
      <c r="A27" s="11" t="s">
        <v>67</v>
      </c>
      <c r="B27" s="14" t="s">
        <v>66</v>
      </c>
      <c r="C27" s="22"/>
      <c r="D27" s="13"/>
      <c r="E27" s="13"/>
      <c r="F27" s="13"/>
      <c r="G27" s="13"/>
    </row>
    <row r="28" spans="1:7" ht="27.75">
      <c r="A28" s="11"/>
      <c r="B28" s="12" t="s">
        <v>62</v>
      </c>
      <c r="C28" s="22" t="s">
        <v>63</v>
      </c>
      <c r="D28" s="13">
        <v>1</v>
      </c>
      <c r="E28" s="13">
        <v>2519.31</v>
      </c>
      <c r="F28" s="13">
        <f>+ROUND(D28*E28,0)</f>
        <v>2519</v>
      </c>
      <c r="G28" s="15">
        <f>+ROUND(F28+F28*2%,0)</f>
        <v>2569</v>
      </c>
    </row>
    <row r="29" spans="1:7" ht="13.5">
      <c r="A29" s="11"/>
      <c r="B29" s="12"/>
      <c r="C29" s="22"/>
      <c r="D29" s="13"/>
      <c r="E29" s="13"/>
      <c r="F29" s="13"/>
      <c r="G29" s="13"/>
    </row>
    <row r="30" spans="1:7" ht="13.5">
      <c r="A30" s="11">
        <v>2</v>
      </c>
      <c r="B30" s="14" t="s">
        <v>68</v>
      </c>
      <c r="C30" s="22"/>
      <c r="D30" s="13"/>
      <c r="E30" s="13"/>
      <c r="F30" s="13"/>
      <c r="G30" s="13"/>
    </row>
    <row r="31" spans="1:7" ht="13.5">
      <c r="A31" s="11" t="s">
        <v>67</v>
      </c>
      <c r="B31" s="14" t="s">
        <v>66</v>
      </c>
      <c r="C31" s="22"/>
      <c r="D31" s="13"/>
      <c r="E31" s="13"/>
      <c r="F31" s="13"/>
      <c r="G31" s="13"/>
    </row>
    <row r="32" spans="1:7" ht="13.5">
      <c r="A32" s="11"/>
      <c r="B32" s="12" t="s">
        <v>69</v>
      </c>
      <c r="C32" s="22" t="s">
        <v>63</v>
      </c>
      <c r="D32" s="13">
        <v>1</v>
      </c>
      <c r="E32" s="13">
        <v>8.7</v>
      </c>
      <c r="F32" s="13">
        <f>+ROUND(D32*E32,0)</f>
        <v>9</v>
      </c>
      <c r="G32" s="15">
        <f>+ROUND(F32+F32*2%,0)</f>
        <v>9</v>
      </c>
    </row>
    <row r="33" spans="1:7" ht="13.5">
      <c r="A33" s="11"/>
      <c r="B33" s="12"/>
      <c r="C33" s="22"/>
      <c r="D33" s="13"/>
      <c r="E33" s="13"/>
      <c r="F33" s="13"/>
      <c r="G33" s="13"/>
    </row>
    <row r="34" spans="1:7" ht="13.5">
      <c r="A34" s="11" t="s">
        <v>70</v>
      </c>
      <c r="B34" s="14" t="s">
        <v>71</v>
      </c>
      <c r="C34" s="22"/>
      <c r="D34" s="13"/>
      <c r="E34" s="13"/>
      <c r="F34" s="13"/>
      <c r="G34" s="13"/>
    </row>
    <row r="35" spans="1:7" ht="13.5">
      <c r="A35" s="11"/>
      <c r="B35" s="12" t="s">
        <v>72</v>
      </c>
      <c r="C35" s="22" t="s">
        <v>63</v>
      </c>
      <c r="D35" s="13">
        <v>1</v>
      </c>
      <c r="E35" s="13">
        <v>23.63</v>
      </c>
      <c r="F35" s="13">
        <f>+ROUND(D35*E35,0)</f>
        <v>24</v>
      </c>
      <c r="G35" s="15">
        <f>+ROUND(F35+F35*2%,0)</f>
        <v>24</v>
      </c>
    </row>
    <row r="36" spans="1:7" ht="13.5">
      <c r="A36" s="11"/>
      <c r="B36" s="12"/>
      <c r="C36" s="22"/>
      <c r="D36" s="13"/>
      <c r="E36" s="13"/>
      <c r="F36" s="13"/>
      <c r="G36" s="13"/>
    </row>
    <row r="37" spans="1:7" ht="13.5">
      <c r="A37" s="11"/>
      <c r="B37" s="12"/>
      <c r="C37" s="22"/>
      <c r="D37" s="13"/>
      <c r="E37" s="13"/>
      <c r="F37" s="13"/>
      <c r="G37" s="13"/>
    </row>
    <row r="39" spans="1:7" ht="13.5">
      <c r="A39" s="121" t="s">
        <v>1</v>
      </c>
      <c r="B39" s="121"/>
      <c r="C39" s="121"/>
      <c r="D39" s="121"/>
      <c r="E39" s="121"/>
      <c r="F39" s="121"/>
      <c r="G39" s="121"/>
    </row>
    <row r="41" spans="1:7" s="10" customFormat="1" ht="13.5">
      <c r="A41" s="8" t="s">
        <v>57</v>
      </c>
      <c r="B41" s="8" t="s">
        <v>58</v>
      </c>
      <c r="C41" s="8" t="s">
        <v>59</v>
      </c>
      <c r="D41" s="9" t="s">
        <v>60</v>
      </c>
      <c r="E41" s="9" t="s">
        <v>61</v>
      </c>
      <c r="F41" s="9" t="s">
        <v>64</v>
      </c>
      <c r="G41" s="9" t="s">
        <v>86</v>
      </c>
    </row>
    <row r="42" spans="1:7" ht="13.5">
      <c r="A42" s="11"/>
      <c r="B42" s="12"/>
      <c r="C42" s="22"/>
      <c r="D42" s="13"/>
      <c r="E42" s="13"/>
      <c r="F42" s="13"/>
      <c r="G42" s="13"/>
    </row>
    <row r="43" spans="1:7" ht="13.5">
      <c r="A43" s="11">
        <v>1</v>
      </c>
      <c r="B43" s="14" t="s">
        <v>65</v>
      </c>
      <c r="C43" s="22"/>
      <c r="D43" s="13"/>
      <c r="E43" s="13"/>
      <c r="F43" s="13"/>
      <c r="G43" s="13"/>
    </row>
    <row r="44" spans="1:7" ht="13.5">
      <c r="A44" s="11" t="s">
        <v>67</v>
      </c>
      <c r="B44" s="14" t="s">
        <v>66</v>
      </c>
      <c r="C44" s="22"/>
      <c r="D44" s="13"/>
      <c r="E44" s="13"/>
      <c r="F44" s="13"/>
      <c r="G44" s="13"/>
    </row>
    <row r="45" spans="1:7" ht="27.75">
      <c r="A45" s="11"/>
      <c r="B45" s="12" t="s">
        <v>5</v>
      </c>
      <c r="C45" s="22" t="s">
        <v>63</v>
      </c>
      <c r="D45" s="13">
        <v>1</v>
      </c>
      <c r="E45" s="13">
        <v>977.82</v>
      </c>
      <c r="F45" s="13">
        <f>+ROUND(D45*E45,0)</f>
        <v>978</v>
      </c>
      <c r="G45" s="13"/>
    </row>
    <row r="46" spans="1:7" ht="13.5">
      <c r="A46" s="11"/>
      <c r="B46" s="12" t="s">
        <v>4</v>
      </c>
      <c r="C46" s="22" t="s">
        <v>63</v>
      </c>
      <c r="D46" s="13">
        <v>1</v>
      </c>
      <c r="E46" s="13">
        <v>388.24</v>
      </c>
      <c r="F46" s="13">
        <f>+ROUND(D46*E46,0)</f>
        <v>388</v>
      </c>
      <c r="G46" s="13"/>
    </row>
    <row r="47" spans="1:7" ht="13.5">
      <c r="A47" s="11"/>
      <c r="B47" s="12" t="s">
        <v>3</v>
      </c>
      <c r="C47" s="22" t="s">
        <v>63</v>
      </c>
      <c r="D47" s="13">
        <v>1</v>
      </c>
      <c r="E47" s="13">
        <v>14.15</v>
      </c>
      <c r="F47" s="13">
        <f>+ROUND(D47*E47,0)</f>
        <v>14</v>
      </c>
      <c r="G47" s="13"/>
    </row>
    <row r="48" spans="1:7" ht="13.5">
      <c r="A48" s="11"/>
      <c r="B48" s="12" t="s">
        <v>2</v>
      </c>
      <c r="C48" s="22" t="s">
        <v>63</v>
      </c>
      <c r="D48" s="13">
        <v>1</v>
      </c>
      <c r="E48" s="13">
        <v>28.19</v>
      </c>
      <c r="F48" s="13">
        <f>+ROUND(D48*E48,0)</f>
        <v>28</v>
      </c>
      <c r="G48" s="13"/>
    </row>
    <row r="49" spans="1:7" ht="13.5">
      <c r="A49" s="11"/>
      <c r="B49" s="12"/>
      <c r="C49" s="22"/>
      <c r="D49" s="13"/>
      <c r="E49" s="13"/>
      <c r="F49" s="16">
        <f>SUM(F45:F48)</f>
        <v>1408</v>
      </c>
      <c r="G49" s="15">
        <f>+ROUND(F49+F49*2%,0)</f>
        <v>1436</v>
      </c>
    </row>
    <row r="50" spans="1:7" ht="13.5">
      <c r="A50" s="11"/>
      <c r="B50" s="12"/>
      <c r="C50" s="22"/>
      <c r="D50" s="13"/>
      <c r="E50" s="13"/>
      <c r="F50" s="13"/>
      <c r="G50" s="13"/>
    </row>
    <row r="51" spans="1:7" ht="13.5">
      <c r="A51" s="11">
        <v>2</v>
      </c>
      <c r="B51" s="14" t="s">
        <v>68</v>
      </c>
      <c r="C51" s="22"/>
      <c r="D51" s="13"/>
      <c r="E51" s="13"/>
      <c r="F51" s="13"/>
      <c r="G51" s="13"/>
    </row>
    <row r="52" spans="1:7" ht="13.5">
      <c r="A52" s="11" t="s">
        <v>67</v>
      </c>
      <c r="B52" s="14" t="s">
        <v>66</v>
      </c>
      <c r="C52" s="22"/>
      <c r="D52" s="13"/>
      <c r="E52" s="13"/>
      <c r="F52" s="13"/>
      <c r="G52" s="13"/>
    </row>
    <row r="53" spans="1:7" ht="13.5">
      <c r="A53" s="11"/>
      <c r="B53" s="12" t="s">
        <v>69</v>
      </c>
      <c r="C53" s="22" t="s">
        <v>63</v>
      </c>
      <c r="D53" s="13">
        <v>1</v>
      </c>
      <c r="E53" s="13">
        <v>9.38</v>
      </c>
      <c r="F53" s="13">
        <f>+ROUND(D53*E53,0)</f>
        <v>9</v>
      </c>
      <c r="G53" s="15">
        <f>+ROUND(F53+F53*2%,0)</f>
        <v>9</v>
      </c>
    </row>
    <row r="54" spans="1:7" ht="13.5">
      <c r="A54" s="11"/>
      <c r="B54" s="12"/>
      <c r="C54" s="22"/>
      <c r="D54" s="13"/>
      <c r="E54" s="13"/>
      <c r="F54" s="13"/>
      <c r="G54" s="13"/>
    </row>
    <row r="55" spans="1:7" ht="13.5">
      <c r="A55" s="11" t="s">
        <v>70</v>
      </c>
      <c r="B55" s="14" t="s">
        <v>71</v>
      </c>
      <c r="C55" s="22"/>
      <c r="D55" s="13"/>
      <c r="E55" s="13"/>
      <c r="F55" s="13"/>
      <c r="G55" s="13"/>
    </row>
    <row r="56" spans="1:7" ht="13.5">
      <c r="A56" s="11"/>
      <c r="B56" s="12" t="s">
        <v>72</v>
      </c>
      <c r="C56" s="22" t="s">
        <v>63</v>
      </c>
      <c r="D56" s="13">
        <v>1</v>
      </c>
      <c r="E56" s="13">
        <v>21.12</v>
      </c>
      <c r="F56" s="13">
        <f>+ROUND(D56*E56,0)</f>
        <v>21</v>
      </c>
      <c r="G56" s="15">
        <f>+ROUND(F56+F56*2%,0)</f>
        <v>21</v>
      </c>
    </row>
    <row r="57" spans="1:7" ht="13.5">
      <c r="A57" s="11"/>
      <c r="B57" s="12"/>
      <c r="C57" s="22"/>
      <c r="D57" s="13"/>
      <c r="E57" s="13"/>
      <c r="F57" s="13"/>
      <c r="G57" s="13"/>
    </row>
    <row r="58" spans="1:7" ht="13.5">
      <c r="A58" s="11"/>
      <c r="B58" s="12"/>
      <c r="C58" s="22"/>
      <c r="D58" s="13"/>
      <c r="E58" s="13"/>
      <c r="F58" s="13"/>
      <c r="G58" s="13"/>
    </row>
    <row r="60" spans="1:7" ht="13.5">
      <c r="A60" s="121" t="s">
        <v>7</v>
      </c>
      <c r="B60" s="121"/>
      <c r="C60" s="121"/>
      <c r="D60" s="121"/>
      <c r="E60" s="121"/>
      <c r="F60" s="121"/>
      <c r="G60" s="121"/>
    </row>
    <row r="62" spans="1:7" s="10" customFormat="1" ht="13.5">
      <c r="A62" s="8" t="s">
        <v>57</v>
      </c>
      <c r="B62" s="8" t="s">
        <v>58</v>
      </c>
      <c r="C62" s="8" t="s">
        <v>59</v>
      </c>
      <c r="D62" s="9" t="s">
        <v>60</v>
      </c>
      <c r="E62" s="9" t="s">
        <v>61</v>
      </c>
      <c r="F62" s="9" t="s">
        <v>64</v>
      </c>
      <c r="G62" s="9" t="s">
        <v>86</v>
      </c>
    </row>
    <row r="63" spans="1:7" ht="13.5">
      <c r="A63" s="11"/>
      <c r="B63" s="12"/>
      <c r="C63" s="22"/>
      <c r="D63" s="13"/>
      <c r="E63" s="13"/>
      <c r="F63" s="13"/>
      <c r="G63" s="13"/>
    </row>
    <row r="64" spans="1:7" ht="13.5">
      <c r="A64" s="11">
        <v>1</v>
      </c>
      <c r="B64" s="14" t="s">
        <v>65</v>
      </c>
      <c r="C64" s="22"/>
      <c r="D64" s="13"/>
      <c r="E64" s="13"/>
      <c r="F64" s="13"/>
      <c r="G64" s="13"/>
    </row>
    <row r="65" spans="1:7" ht="13.5">
      <c r="A65" s="11" t="s">
        <v>67</v>
      </c>
      <c r="B65" s="14" t="s">
        <v>66</v>
      </c>
      <c r="C65" s="22"/>
      <c r="D65" s="13"/>
      <c r="E65" s="13"/>
      <c r="F65" s="13"/>
      <c r="G65" s="13"/>
    </row>
    <row r="66" spans="1:7" ht="27.75">
      <c r="A66" s="11"/>
      <c r="B66" s="12" t="s">
        <v>62</v>
      </c>
      <c r="C66" s="22" t="s">
        <v>63</v>
      </c>
      <c r="D66" s="13">
        <v>1</v>
      </c>
      <c r="E66" s="13">
        <v>2545.5</v>
      </c>
      <c r="F66" s="13">
        <f>+ROUND(D66*E66,0)</f>
        <v>2546</v>
      </c>
      <c r="G66" s="13"/>
    </row>
    <row r="67" spans="1:7" ht="13.5">
      <c r="A67" s="11"/>
      <c r="B67" s="12" t="s">
        <v>6</v>
      </c>
      <c r="C67" s="22" t="s">
        <v>63</v>
      </c>
      <c r="D67" s="13">
        <v>-2</v>
      </c>
      <c r="E67" s="13">
        <v>4.27</v>
      </c>
      <c r="F67" s="13">
        <f>+ROUND(D67*E67,0)</f>
        <v>-9</v>
      </c>
      <c r="G67" s="13"/>
    </row>
    <row r="68" spans="1:7" ht="13.5">
      <c r="A68" s="11"/>
      <c r="B68" s="12"/>
      <c r="C68" s="22"/>
      <c r="D68" s="13"/>
      <c r="E68" s="13"/>
      <c r="F68" s="16">
        <f>SUM(F66:F67)</f>
        <v>2537</v>
      </c>
      <c r="G68" s="15">
        <f>+ROUND(F68+F68*2%,0)</f>
        <v>2588</v>
      </c>
    </row>
    <row r="69" spans="1:7" ht="13.5">
      <c r="A69" s="11"/>
      <c r="B69" s="12"/>
      <c r="C69" s="22"/>
      <c r="D69" s="13"/>
      <c r="E69" s="13"/>
      <c r="F69" s="13"/>
      <c r="G69" s="13"/>
    </row>
    <row r="70" spans="1:7" ht="13.5">
      <c r="A70" s="11">
        <v>2</v>
      </c>
      <c r="B70" s="14" t="s">
        <v>68</v>
      </c>
      <c r="C70" s="22"/>
      <c r="D70" s="13"/>
      <c r="E70" s="13"/>
      <c r="F70" s="13"/>
      <c r="G70" s="13"/>
    </row>
    <row r="71" spans="1:7" ht="13.5">
      <c r="A71" s="11" t="s">
        <v>67</v>
      </c>
      <c r="B71" s="14" t="s">
        <v>66</v>
      </c>
      <c r="C71" s="22"/>
      <c r="D71" s="13"/>
      <c r="E71" s="13"/>
      <c r="F71" s="13"/>
      <c r="G71" s="13"/>
    </row>
    <row r="72" spans="1:7" ht="13.5">
      <c r="A72" s="11"/>
      <c r="B72" s="12" t="s">
        <v>69</v>
      </c>
      <c r="C72" s="22" t="s">
        <v>63</v>
      </c>
      <c r="D72" s="13">
        <v>1</v>
      </c>
      <c r="E72" s="13">
        <v>8.044</v>
      </c>
      <c r="F72" s="13">
        <f>+ROUND(D72*E72,0)</f>
        <v>8</v>
      </c>
      <c r="G72" s="15">
        <f>+ROUND(F72+F72*2%,0)</f>
        <v>8</v>
      </c>
    </row>
    <row r="73" spans="1:7" ht="13.5">
      <c r="A73" s="11"/>
      <c r="B73" s="12"/>
      <c r="C73" s="22"/>
      <c r="D73" s="13"/>
      <c r="E73" s="13"/>
      <c r="F73" s="13"/>
      <c r="G73" s="13"/>
    </row>
    <row r="74" spans="1:7" ht="13.5">
      <c r="A74" s="11" t="s">
        <v>70</v>
      </c>
      <c r="B74" s="14" t="s">
        <v>71</v>
      </c>
      <c r="C74" s="22"/>
      <c r="D74" s="13"/>
      <c r="E74" s="13"/>
      <c r="F74" s="13"/>
      <c r="G74" s="13"/>
    </row>
    <row r="75" spans="1:7" ht="13.5">
      <c r="A75" s="11"/>
      <c r="B75" s="12" t="s">
        <v>72</v>
      </c>
      <c r="C75" s="22" t="s">
        <v>63</v>
      </c>
      <c r="D75" s="13">
        <v>1</v>
      </c>
      <c r="E75" s="13">
        <v>24.49</v>
      </c>
      <c r="F75" s="13">
        <f>+ROUND(D75*E75,0)</f>
        <v>24</v>
      </c>
      <c r="G75" s="17"/>
    </row>
    <row r="76" spans="1:7" ht="15.75" customHeight="1">
      <c r="A76" s="11"/>
      <c r="B76" s="12" t="s">
        <v>8</v>
      </c>
      <c r="C76" s="22" t="s">
        <v>63</v>
      </c>
      <c r="D76" s="13">
        <v>1</v>
      </c>
      <c r="E76" s="13">
        <v>8.29</v>
      </c>
      <c r="F76" s="13">
        <f>+ROUND(D76*E76,0)</f>
        <v>8</v>
      </c>
      <c r="G76" s="17"/>
    </row>
    <row r="77" spans="1:7" ht="13.5">
      <c r="A77" s="11"/>
      <c r="B77" s="12"/>
      <c r="C77" s="22"/>
      <c r="D77" s="13"/>
      <c r="E77" s="13"/>
      <c r="F77" s="16">
        <f>SUM(F75:F76)</f>
        <v>32</v>
      </c>
      <c r="G77" s="15">
        <f>+ROUND(F77+F77*2%,0)</f>
        <v>33</v>
      </c>
    </row>
    <row r="78" spans="1:7" ht="13.5">
      <c r="A78" s="11" t="s">
        <v>9</v>
      </c>
      <c r="B78" s="14" t="s">
        <v>82</v>
      </c>
      <c r="C78" s="22"/>
      <c r="D78" s="13"/>
      <c r="E78" s="13"/>
      <c r="F78" s="13"/>
      <c r="G78" s="13"/>
    </row>
    <row r="79" spans="1:7" ht="13.5">
      <c r="A79" s="11"/>
      <c r="B79" s="12" t="s">
        <v>11</v>
      </c>
      <c r="C79" s="22" t="s">
        <v>63</v>
      </c>
      <c r="D79" s="13">
        <v>1</v>
      </c>
      <c r="E79" s="13">
        <v>38.55</v>
      </c>
      <c r="F79" s="13">
        <f>+ROUND(D79*E79,0)</f>
        <v>39</v>
      </c>
      <c r="G79" s="15">
        <f>+ROUND(F79+F79*2%,0)</f>
        <v>40</v>
      </c>
    </row>
    <row r="80" spans="1:7" ht="13.5">
      <c r="A80" s="11"/>
      <c r="B80" s="12"/>
      <c r="C80" s="22"/>
      <c r="D80" s="13"/>
      <c r="E80" s="13"/>
      <c r="F80" s="13"/>
      <c r="G80" s="13"/>
    </row>
    <row r="83" spans="1:7" ht="13.5">
      <c r="A83" s="121" t="s">
        <v>12</v>
      </c>
      <c r="B83" s="121"/>
      <c r="C83" s="121"/>
      <c r="D83" s="121"/>
      <c r="E83" s="121"/>
      <c r="F83" s="121"/>
      <c r="G83" s="121"/>
    </row>
    <row r="85" spans="1:7" s="10" customFormat="1" ht="13.5">
      <c r="A85" s="8" t="s">
        <v>57</v>
      </c>
      <c r="B85" s="8" t="s">
        <v>58</v>
      </c>
      <c r="C85" s="8" t="s">
        <v>59</v>
      </c>
      <c r="D85" s="9" t="s">
        <v>60</v>
      </c>
      <c r="E85" s="9" t="s">
        <v>61</v>
      </c>
      <c r="F85" s="9" t="s">
        <v>64</v>
      </c>
      <c r="G85" s="9" t="s">
        <v>86</v>
      </c>
    </row>
    <row r="86" spans="1:7" ht="13.5">
      <c r="A86" s="11"/>
      <c r="B86" s="12"/>
      <c r="C86" s="22"/>
      <c r="D86" s="13"/>
      <c r="E86" s="13"/>
      <c r="F86" s="13"/>
      <c r="G86" s="13"/>
    </row>
    <row r="87" spans="1:7" ht="13.5">
      <c r="A87" s="122" t="s">
        <v>83</v>
      </c>
      <c r="B87" s="123"/>
      <c r="C87" s="123"/>
      <c r="D87" s="123"/>
      <c r="E87" s="123"/>
      <c r="F87" s="123"/>
      <c r="G87" s="124"/>
    </row>
    <row r="88" spans="1:7" ht="13.5">
      <c r="A88" s="11"/>
      <c r="B88" s="12"/>
      <c r="C88" s="22"/>
      <c r="D88" s="13"/>
      <c r="E88" s="13"/>
      <c r="F88" s="13"/>
      <c r="G88" s="13"/>
    </row>
    <row r="89" spans="1:7" ht="13.5">
      <c r="A89" s="11">
        <v>1</v>
      </c>
      <c r="B89" s="14" t="s">
        <v>65</v>
      </c>
      <c r="C89" s="22"/>
      <c r="D89" s="13"/>
      <c r="E89" s="13"/>
      <c r="F89" s="13"/>
      <c r="G89" s="13"/>
    </row>
    <row r="90" spans="1:7" ht="13.5">
      <c r="A90" s="11" t="s">
        <v>67</v>
      </c>
      <c r="B90" s="14" t="s">
        <v>66</v>
      </c>
      <c r="C90" s="22"/>
      <c r="D90" s="13"/>
      <c r="E90" s="13"/>
      <c r="F90" s="13"/>
      <c r="G90" s="13"/>
    </row>
    <row r="91" spans="1:7" ht="27.75">
      <c r="A91" s="11"/>
      <c r="B91" s="12" t="s">
        <v>62</v>
      </c>
      <c r="C91" s="22" t="s">
        <v>63</v>
      </c>
      <c r="D91" s="13">
        <v>1</v>
      </c>
      <c r="E91" s="13">
        <v>314.69</v>
      </c>
      <c r="F91" s="13">
        <f>+ROUND(D91*E91,0)</f>
        <v>315</v>
      </c>
      <c r="G91" s="13"/>
    </row>
    <row r="92" spans="1:7" ht="13.5">
      <c r="A92" s="11"/>
      <c r="B92" s="12"/>
      <c r="C92" s="22"/>
      <c r="D92" s="13"/>
      <c r="E92" s="13"/>
      <c r="F92" s="16">
        <f>SUM(F91)</f>
        <v>315</v>
      </c>
      <c r="G92" s="15">
        <f>+ROUND(F92+F92*2%,0)</f>
        <v>321</v>
      </c>
    </row>
    <row r="93" spans="1:7" ht="13.5">
      <c r="A93" s="11"/>
      <c r="B93" s="12"/>
      <c r="C93" s="22"/>
      <c r="D93" s="13"/>
      <c r="E93" s="13"/>
      <c r="F93" s="13"/>
      <c r="G93" s="13"/>
    </row>
    <row r="94" spans="1:7" ht="13.5">
      <c r="A94" s="11"/>
      <c r="B94" s="12"/>
      <c r="C94" s="22"/>
      <c r="D94" s="13"/>
      <c r="E94" s="13"/>
      <c r="F94" s="13"/>
      <c r="G94" s="13"/>
    </row>
    <row r="95" spans="1:7" ht="13.5">
      <c r="A95" s="11" t="s">
        <v>70</v>
      </c>
      <c r="B95" s="14" t="s">
        <v>10</v>
      </c>
      <c r="C95" s="22"/>
      <c r="D95" s="13"/>
      <c r="E95" s="13"/>
      <c r="F95" s="13"/>
      <c r="G95" s="13"/>
    </row>
    <row r="96" spans="1:7" ht="13.5">
      <c r="A96" s="11"/>
      <c r="B96" s="12" t="s">
        <v>18</v>
      </c>
      <c r="C96" s="22" t="s">
        <v>63</v>
      </c>
      <c r="D96" s="13">
        <v>1</v>
      </c>
      <c r="E96" s="13">
        <v>727.9</v>
      </c>
      <c r="F96" s="13">
        <f>+ROUND(D96*E96,0)</f>
        <v>728</v>
      </c>
      <c r="G96" s="15">
        <f>+ROUND(F96+F96*2%,0)</f>
        <v>743</v>
      </c>
    </row>
    <row r="97" spans="1:7" ht="13.5">
      <c r="A97" s="11"/>
      <c r="B97" s="12"/>
      <c r="C97" s="22"/>
      <c r="D97" s="13"/>
      <c r="E97" s="13"/>
      <c r="F97" s="13"/>
      <c r="G97" s="13"/>
    </row>
    <row r="98" spans="1:7" ht="13.5">
      <c r="A98" s="11">
        <v>2</v>
      </c>
      <c r="B98" s="14" t="s">
        <v>68</v>
      </c>
      <c r="C98" s="22"/>
      <c r="D98" s="13"/>
      <c r="E98" s="13"/>
      <c r="F98" s="13"/>
      <c r="G98" s="13"/>
    </row>
    <row r="99" spans="1:7" ht="13.5">
      <c r="A99" s="11" t="s">
        <v>67</v>
      </c>
      <c r="B99" s="14" t="s">
        <v>82</v>
      </c>
      <c r="C99" s="22"/>
      <c r="D99" s="13"/>
      <c r="E99" s="13"/>
      <c r="F99" s="13"/>
      <c r="G99" s="13"/>
    </row>
    <row r="100" spans="1:7" ht="13.5">
      <c r="A100" s="11"/>
      <c r="B100" s="12" t="s">
        <v>16</v>
      </c>
      <c r="C100" s="22" t="s">
        <v>63</v>
      </c>
      <c r="D100" s="13">
        <v>1</v>
      </c>
      <c r="E100" s="13">
        <v>85.15</v>
      </c>
      <c r="F100" s="13">
        <f>+ROUND(D100*E100,0)</f>
        <v>85</v>
      </c>
      <c r="G100" s="17"/>
    </row>
    <row r="101" spans="1:7" ht="13.5">
      <c r="A101" s="11"/>
      <c r="B101" s="12"/>
      <c r="C101" s="22"/>
      <c r="D101" s="13"/>
      <c r="E101" s="13"/>
      <c r="F101" s="16">
        <f>SUM(F100:F100)</f>
        <v>85</v>
      </c>
      <c r="G101" s="15">
        <f>+ROUND(F101+F101*2%,0)</f>
        <v>87</v>
      </c>
    </row>
    <row r="102" spans="1:7" ht="13.5">
      <c r="A102" s="11"/>
      <c r="B102" s="12"/>
      <c r="C102" s="22"/>
      <c r="D102" s="13"/>
      <c r="E102" s="13"/>
      <c r="F102" s="13"/>
      <c r="G102" s="13"/>
    </row>
    <row r="103" spans="1:7" ht="13.5">
      <c r="A103" s="11" t="s">
        <v>70</v>
      </c>
      <c r="B103" s="14" t="s">
        <v>66</v>
      </c>
      <c r="C103" s="22"/>
      <c r="D103" s="13"/>
      <c r="E103" s="13"/>
      <c r="F103" s="13"/>
      <c r="G103" s="17"/>
    </row>
    <row r="104" spans="1:7" ht="13.5">
      <c r="A104" s="11"/>
      <c r="B104" s="12" t="s">
        <v>69</v>
      </c>
      <c r="C104" s="22" t="s">
        <v>63</v>
      </c>
      <c r="D104" s="13">
        <v>1</v>
      </c>
      <c r="E104" s="13">
        <v>9.19</v>
      </c>
      <c r="F104" s="13">
        <f>+ROUND(D104*E104,0)</f>
        <v>9</v>
      </c>
      <c r="G104" s="17"/>
    </row>
    <row r="105" spans="1:7" ht="13.5">
      <c r="A105" s="11"/>
      <c r="B105" s="12"/>
      <c r="C105" s="22"/>
      <c r="D105" s="13"/>
      <c r="E105" s="13"/>
      <c r="F105" s="16">
        <f>SUM(F104:F104)</f>
        <v>9</v>
      </c>
      <c r="G105" s="15">
        <f>+ROUND(F105+F105*2%,0)</f>
        <v>9</v>
      </c>
    </row>
    <row r="106" spans="1:7" s="21" customFormat="1" ht="13.5">
      <c r="A106" s="18"/>
      <c r="B106" s="19"/>
      <c r="C106" s="23"/>
      <c r="D106" s="20"/>
      <c r="E106" s="20"/>
      <c r="F106" s="17"/>
      <c r="G106" s="17"/>
    </row>
    <row r="107" spans="1:7" ht="13.5">
      <c r="A107" s="11" t="s">
        <v>9</v>
      </c>
      <c r="B107" s="14" t="s">
        <v>19</v>
      </c>
      <c r="C107" s="22"/>
      <c r="D107" s="13"/>
      <c r="E107" s="13"/>
      <c r="F107" s="13"/>
      <c r="G107" s="13"/>
    </row>
    <row r="108" spans="1:7" ht="13.5">
      <c r="A108" s="11"/>
      <c r="B108" s="12" t="s">
        <v>72</v>
      </c>
      <c r="C108" s="22" t="s">
        <v>63</v>
      </c>
      <c r="D108" s="13">
        <v>1</v>
      </c>
      <c r="E108" s="13">
        <v>55.96</v>
      </c>
      <c r="F108" s="13">
        <f>+ROUND(D108*E108,0)</f>
        <v>56</v>
      </c>
      <c r="G108" s="17"/>
    </row>
    <row r="109" spans="1:7" ht="13.5">
      <c r="A109" s="11"/>
      <c r="B109" s="12" t="s">
        <v>20</v>
      </c>
      <c r="C109" s="22" t="s">
        <v>63</v>
      </c>
      <c r="D109" s="13">
        <v>1</v>
      </c>
      <c r="E109" s="13">
        <v>15.95</v>
      </c>
      <c r="F109" s="13">
        <f>+ROUND(D109*E109,0)</f>
        <v>16</v>
      </c>
      <c r="G109" s="17"/>
    </row>
    <row r="110" spans="1:7" ht="13.5">
      <c r="A110" s="11"/>
      <c r="B110" s="12"/>
      <c r="C110" s="22"/>
      <c r="D110" s="13"/>
      <c r="E110" s="13"/>
      <c r="F110" s="16">
        <f>SUM(F108:F109)</f>
        <v>72</v>
      </c>
      <c r="G110" s="15">
        <f>+ROUND(F110+F110*2%,0)</f>
        <v>73</v>
      </c>
    </row>
    <row r="111" spans="1:7" s="21" customFormat="1" ht="13.5">
      <c r="A111" s="18"/>
      <c r="B111" s="19"/>
      <c r="C111" s="23"/>
      <c r="D111" s="20"/>
      <c r="E111" s="20"/>
      <c r="F111" s="17"/>
      <c r="G111" s="17"/>
    </row>
    <row r="112" spans="1:7" ht="13.5">
      <c r="A112" s="11"/>
      <c r="B112" s="12"/>
      <c r="C112" s="22"/>
      <c r="D112" s="13"/>
      <c r="E112" s="13"/>
      <c r="F112" s="13"/>
      <c r="G112" s="13"/>
    </row>
    <row r="113" spans="1:7" ht="13.5">
      <c r="A113" s="122" t="s">
        <v>84</v>
      </c>
      <c r="B113" s="123"/>
      <c r="C113" s="123"/>
      <c r="D113" s="123"/>
      <c r="E113" s="123"/>
      <c r="F113" s="123"/>
      <c r="G113" s="124"/>
    </row>
    <row r="114" spans="1:7" ht="13.5">
      <c r="A114" s="11"/>
      <c r="B114" s="12"/>
      <c r="C114" s="22"/>
      <c r="D114" s="13"/>
      <c r="E114" s="13"/>
      <c r="F114" s="13"/>
      <c r="G114" s="13"/>
    </row>
    <row r="115" spans="1:7" ht="13.5">
      <c r="A115" s="11">
        <v>1</v>
      </c>
      <c r="B115" s="14" t="s">
        <v>65</v>
      </c>
      <c r="C115" s="22"/>
      <c r="D115" s="13"/>
      <c r="E115" s="13"/>
      <c r="F115" s="13"/>
      <c r="G115" s="13"/>
    </row>
    <row r="116" spans="1:7" ht="13.5">
      <c r="A116" s="11" t="s">
        <v>67</v>
      </c>
      <c r="B116" s="14" t="s">
        <v>66</v>
      </c>
      <c r="C116" s="22"/>
      <c r="D116" s="13"/>
      <c r="E116" s="13"/>
      <c r="F116" s="13"/>
      <c r="G116" s="13"/>
    </row>
    <row r="117" spans="1:7" ht="27.75">
      <c r="A117" s="11"/>
      <c r="B117" s="12" t="s">
        <v>62</v>
      </c>
      <c r="C117" s="22" t="s">
        <v>63</v>
      </c>
      <c r="D117" s="13">
        <v>1</v>
      </c>
      <c r="E117" s="13">
        <v>677.51</v>
      </c>
      <c r="F117" s="13">
        <v>658.4</v>
      </c>
      <c r="G117" s="13"/>
    </row>
    <row r="118" spans="1:7" ht="13.5">
      <c r="A118" s="11"/>
      <c r="B118" s="12" t="s">
        <v>13</v>
      </c>
      <c r="C118" s="22" t="s">
        <v>63</v>
      </c>
      <c r="D118" s="13">
        <v>1</v>
      </c>
      <c r="E118" s="13">
        <v>47.32</v>
      </c>
      <c r="F118" s="13">
        <f>+ROUND(D118*E118,0)</f>
        <v>47</v>
      </c>
      <c r="G118" s="13"/>
    </row>
    <row r="119" spans="1:7" ht="13.5">
      <c r="A119" s="11"/>
      <c r="B119" s="12" t="s">
        <v>14</v>
      </c>
      <c r="C119" s="22" t="s">
        <v>63</v>
      </c>
      <c r="D119" s="13">
        <v>1</v>
      </c>
      <c r="E119" s="13">
        <v>26.24</v>
      </c>
      <c r="F119" s="13">
        <f>+ROUND(D119*E119,0)</f>
        <v>26</v>
      </c>
      <c r="G119" s="13"/>
    </row>
    <row r="120" spans="1:7" ht="13.5">
      <c r="A120" s="11"/>
      <c r="B120" s="12" t="s">
        <v>15</v>
      </c>
      <c r="C120" s="22" t="s">
        <v>63</v>
      </c>
      <c r="D120" s="13">
        <v>1</v>
      </c>
      <c r="E120" s="13">
        <v>63.07</v>
      </c>
      <c r="F120" s="13">
        <f>+ROUND(D120*E120,0)</f>
        <v>63</v>
      </c>
      <c r="G120" s="13"/>
    </row>
    <row r="121" spans="1:7" ht="13.5">
      <c r="A121" s="11"/>
      <c r="B121" s="12"/>
      <c r="C121" s="22" t="s">
        <v>63</v>
      </c>
      <c r="D121" s="13">
        <v>1</v>
      </c>
      <c r="E121" s="13">
        <v>5.61</v>
      </c>
      <c r="F121" s="13">
        <f>+ROUND(D121*E121,0)</f>
        <v>6</v>
      </c>
      <c r="G121" s="13"/>
    </row>
    <row r="122" spans="1:7" ht="13.5">
      <c r="A122" s="11"/>
      <c r="B122" s="12" t="s">
        <v>6</v>
      </c>
      <c r="C122" s="22" t="s">
        <v>63</v>
      </c>
      <c r="D122" s="13">
        <v>-2</v>
      </c>
      <c r="E122" s="13">
        <v>4.27</v>
      </c>
      <c r="F122" s="13">
        <f>+ROUND(D122*E122,0)</f>
        <v>-9</v>
      </c>
      <c r="G122" s="13"/>
    </row>
    <row r="123" spans="1:7" ht="13.5">
      <c r="A123" s="11"/>
      <c r="B123" s="12"/>
      <c r="C123" s="22"/>
      <c r="D123" s="13"/>
      <c r="E123" s="13"/>
      <c r="F123" s="16">
        <f>SUM(F117:F122)</f>
        <v>791.4</v>
      </c>
      <c r="G123" s="15">
        <f>+ROUND(F123+F123*2%,0)</f>
        <v>807</v>
      </c>
    </row>
    <row r="124" spans="1:7" ht="13.5">
      <c r="A124" s="11"/>
      <c r="B124" s="12"/>
      <c r="C124" s="22"/>
      <c r="D124" s="13"/>
      <c r="E124" s="13"/>
      <c r="F124" s="13"/>
      <c r="G124" s="13"/>
    </row>
    <row r="125" spans="1:7" ht="13.5">
      <c r="A125" s="11" t="s">
        <v>70</v>
      </c>
      <c r="B125" s="14" t="s">
        <v>10</v>
      </c>
      <c r="C125" s="22"/>
      <c r="D125" s="13"/>
      <c r="E125" s="13"/>
      <c r="F125" s="13"/>
      <c r="G125" s="13"/>
    </row>
    <row r="126" spans="1:7" ht="13.5">
      <c r="A126" s="11"/>
      <c r="B126" s="12" t="s">
        <v>18</v>
      </c>
      <c r="C126" s="22" t="s">
        <v>63</v>
      </c>
      <c r="D126" s="13">
        <v>1</v>
      </c>
      <c r="E126" s="13">
        <v>314.07</v>
      </c>
      <c r="F126" s="13">
        <f>+ROUND(D126*E126,0)</f>
        <v>314</v>
      </c>
      <c r="G126" s="15">
        <f>+ROUND(F126+F126*2%,0)</f>
        <v>320</v>
      </c>
    </row>
    <row r="127" spans="1:7" ht="13.5">
      <c r="A127" s="11"/>
      <c r="B127" s="12"/>
      <c r="C127" s="22"/>
      <c r="D127" s="13"/>
      <c r="E127" s="13"/>
      <c r="F127" s="13"/>
      <c r="G127" s="13"/>
    </row>
    <row r="128" spans="1:7" ht="13.5">
      <c r="A128" s="11"/>
      <c r="B128" s="12"/>
      <c r="C128" s="22"/>
      <c r="D128" s="13"/>
      <c r="E128" s="13"/>
      <c r="F128" s="13"/>
      <c r="G128" s="13"/>
    </row>
    <row r="129" spans="1:7" ht="13.5">
      <c r="A129" s="11">
        <v>2</v>
      </c>
      <c r="B129" s="14" t="s">
        <v>68</v>
      </c>
      <c r="C129" s="22"/>
      <c r="D129" s="13"/>
      <c r="E129" s="13"/>
      <c r="F129" s="13"/>
      <c r="G129" s="13"/>
    </row>
    <row r="130" spans="1:7" ht="13.5">
      <c r="A130" s="11" t="s">
        <v>67</v>
      </c>
      <c r="B130" s="14" t="s">
        <v>82</v>
      </c>
      <c r="C130" s="22"/>
      <c r="D130" s="13"/>
      <c r="E130" s="13"/>
      <c r="F130" s="13"/>
      <c r="G130" s="13"/>
    </row>
    <row r="131" spans="1:7" ht="13.5">
      <c r="A131" s="11"/>
      <c r="B131" s="12" t="s">
        <v>17</v>
      </c>
      <c r="C131" s="22" t="s">
        <v>63</v>
      </c>
      <c r="D131" s="13">
        <v>1</v>
      </c>
      <c r="E131" s="13">
        <v>78.43</v>
      </c>
      <c r="F131" s="13">
        <f>+ROUND(D131*E131,0)</f>
        <v>78</v>
      </c>
      <c r="G131" s="17"/>
    </row>
    <row r="132" spans="1:7" ht="13.5">
      <c r="A132" s="11"/>
      <c r="B132" s="12"/>
      <c r="C132" s="22"/>
      <c r="D132" s="13"/>
      <c r="E132" s="13"/>
      <c r="F132" s="16">
        <f>SUM(F131:F131)</f>
        <v>78</v>
      </c>
      <c r="G132" s="15">
        <f>+ROUND(F132+F132*2%,0)</f>
        <v>80</v>
      </c>
    </row>
    <row r="133" spans="1:7" ht="13.5">
      <c r="A133" s="11"/>
      <c r="B133" s="12"/>
      <c r="C133" s="22"/>
      <c r="D133" s="13"/>
      <c r="E133" s="13"/>
      <c r="F133" s="13"/>
      <c r="G133" s="17"/>
    </row>
    <row r="134" spans="1:7" ht="13.5">
      <c r="A134" s="11" t="s">
        <v>70</v>
      </c>
      <c r="B134" s="14" t="s">
        <v>66</v>
      </c>
      <c r="C134" s="22"/>
      <c r="D134" s="13"/>
      <c r="E134" s="13"/>
      <c r="F134" s="13"/>
      <c r="G134" s="17"/>
    </row>
    <row r="135" spans="1:7" ht="13.5">
      <c r="A135" s="11"/>
      <c r="B135" s="12" t="s">
        <v>69</v>
      </c>
      <c r="C135" s="22" t="s">
        <v>63</v>
      </c>
      <c r="D135" s="13">
        <v>1</v>
      </c>
      <c r="E135" s="13">
        <v>10.65</v>
      </c>
      <c r="F135" s="13">
        <f>+ROUND(D135*E135,0)</f>
        <v>11</v>
      </c>
      <c r="G135" s="17"/>
    </row>
    <row r="136" spans="1:7" ht="13.5">
      <c r="A136" s="11"/>
      <c r="B136" s="12"/>
      <c r="C136" s="22"/>
      <c r="D136" s="13"/>
      <c r="E136" s="13"/>
      <c r="F136" s="16">
        <f>SUM(F135:F135)</f>
        <v>11</v>
      </c>
      <c r="G136" s="15">
        <f>+ROUND(F136+F136*2%,0)</f>
        <v>11</v>
      </c>
    </row>
    <row r="137" spans="1:7" ht="13.5">
      <c r="A137" s="11"/>
      <c r="B137" s="12"/>
      <c r="C137" s="22"/>
      <c r="D137" s="13"/>
      <c r="E137" s="13"/>
      <c r="F137" s="13"/>
      <c r="G137" s="13"/>
    </row>
    <row r="138" spans="1:7" ht="13.5">
      <c r="A138" s="11" t="s">
        <v>9</v>
      </c>
      <c r="B138" s="14" t="s">
        <v>19</v>
      </c>
      <c r="C138" s="22"/>
      <c r="D138" s="13"/>
      <c r="E138" s="13"/>
      <c r="F138" s="13"/>
      <c r="G138" s="13"/>
    </row>
    <row r="139" spans="1:7" ht="13.5">
      <c r="A139" s="11"/>
      <c r="B139" s="12" t="s">
        <v>23</v>
      </c>
      <c r="C139" s="22" t="s">
        <v>63</v>
      </c>
      <c r="D139" s="13">
        <v>1</v>
      </c>
      <c r="E139" s="13">
        <v>140.29</v>
      </c>
      <c r="F139" s="13">
        <f>+ROUND(D139*E139,0)</f>
        <v>140</v>
      </c>
      <c r="G139" s="17"/>
    </row>
    <row r="140" spans="1:7" ht="13.5">
      <c r="A140" s="11"/>
      <c r="B140" s="12" t="s">
        <v>20</v>
      </c>
      <c r="C140" s="22" t="s">
        <v>63</v>
      </c>
      <c r="D140" s="13">
        <v>1</v>
      </c>
      <c r="E140" s="13">
        <v>13.54</v>
      </c>
      <c r="F140" s="13">
        <f>+ROUND(D140*E140,0)</f>
        <v>14</v>
      </c>
      <c r="G140" s="17"/>
    </row>
    <row r="141" spans="1:7" ht="13.5">
      <c r="A141" s="11"/>
      <c r="B141" s="12" t="s">
        <v>24</v>
      </c>
      <c r="C141" s="22" t="s">
        <v>63</v>
      </c>
      <c r="D141" s="13">
        <v>1</v>
      </c>
      <c r="E141" s="13">
        <v>6.67</v>
      </c>
      <c r="F141" s="13">
        <f>+ROUND(D141*E141,0)</f>
        <v>7</v>
      </c>
      <c r="G141" s="17"/>
    </row>
    <row r="142" spans="1:7" ht="13.5">
      <c r="A142" s="11"/>
      <c r="B142" s="12"/>
      <c r="C142" s="22"/>
      <c r="D142" s="13"/>
      <c r="E142" s="13"/>
      <c r="F142" s="16">
        <f>SUM(F139:F141)</f>
        <v>161</v>
      </c>
      <c r="G142" s="15">
        <f>+ROUND(F142+F142*2%,0)</f>
        <v>164</v>
      </c>
    </row>
    <row r="143" spans="1:7" ht="13.5">
      <c r="A143" s="11"/>
      <c r="B143" s="12"/>
      <c r="C143" s="22"/>
      <c r="D143" s="13"/>
      <c r="E143" s="13"/>
      <c r="F143" s="13"/>
      <c r="G143" s="13"/>
    </row>
    <row r="146" spans="1:7" ht="13.5">
      <c r="A146" s="121" t="s">
        <v>21</v>
      </c>
      <c r="B146" s="121"/>
      <c r="C146" s="121"/>
      <c r="D146" s="121"/>
      <c r="E146" s="121"/>
      <c r="F146" s="121"/>
      <c r="G146" s="121"/>
    </row>
    <row r="148" spans="1:7" s="10" customFormat="1" ht="13.5">
      <c r="A148" s="8" t="s">
        <v>57</v>
      </c>
      <c r="B148" s="8" t="s">
        <v>58</v>
      </c>
      <c r="C148" s="8" t="s">
        <v>59</v>
      </c>
      <c r="D148" s="9" t="s">
        <v>60</v>
      </c>
      <c r="E148" s="9" t="s">
        <v>61</v>
      </c>
      <c r="F148" s="9" t="s">
        <v>64</v>
      </c>
      <c r="G148" s="9" t="s">
        <v>86</v>
      </c>
    </row>
    <row r="149" spans="1:7" ht="13.5">
      <c r="A149" s="11"/>
      <c r="B149" s="12"/>
      <c r="C149" s="22"/>
      <c r="D149" s="13"/>
      <c r="E149" s="13"/>
      <c r="F149" s="13"/>
      <c r="G149" s="13"/>
    </row>
    <row r="150" spans="1:7" ht="13.5">
      <c r="A150" s="122" t="s">
        <v>83</v>
      </c>
      <c r="B150" s="123"/>
      <c r="C150" s="123"/>
      <c r="D150" s="123"/>
      <c r="E150" s="123"/>
      <c r="F150" s="123"/>
      <c r="G150" s="124"/>
    </row>
    <row r="151" spans="1:7" ht="13.5">
      <c r="A151" s="11"/>
      <c r="B151" s="12"/>
      <c r="C151" s="22"/>
      <c r="D151" s="13"/>
      <c r="E151" s="13"/>
      <c r="F151" s="13"/>
      <c r="G151" s="13"/>
    </row>
    <row r="152" spans="1:7" ht="13.5">
      <c r="A152" s="11">
        <v>1</v>
      </c>
      <c r="B152" s="14" t="s">
        <v>65</v>
      </c>
      <c r="C152" s="22"/>
      <c r="D152" s="13"/>
      <c r="E152" s="13"/>
      <c r="F152" s="13"/>
      <c r="G152" s="13"/>
    </row>
    <row r="153" spans="1:7" ht="13.5">
      <c r="A153" s="11" t="s">
        <v>67</v>
      </c>
      <c r="B153" s="14" t="s">
        <v>66</v>
      </c>
      <c r="C153" s="22"/>
      <c r="D153" s="13"/>
      <c r="E153" s="13"/>
      <c r="F153" s="13"/>
      <c r="G153" s="13"/>
    </row>
    <row r="154" spans="1:7" ht="27.75">
      <c r="A154" s="11"/>
      <c r="B154" s="12" t="s">
        <v>5</v>
      </c>
      <c r="C154" s="22" t="s">
        <v>63</v>
      </c>
      <c r="D154" s="13">
        <v>1</v>
      </c>
      <c r="E154" s="13">
        <v>1270.67</v>
      </c>
      <c r="F154" s="13">
        <f>+ROUND(D154*E154,0)</f>
        <v>1271</v>
      </c>
      <c r="G154" s="13"/>
    </row>
    <row r="155" spans="1:7" ht="13.5">
      <c r="A155" s="11"/>
      <c r="B155" s="12"/>
      <c r="C155" s="22"/>
      <c r="D155" s="13"/>
      <c r="E155" s="13"/>
      <c r="F155" s="16">
        <f>SUM(F154:F154)</f>
        <v>1271</v>
      </c>
      <c r="G155" s="15">
        <f>+ROUND(F155+F155*2%,0)</f>
        <v>1296</v>
      </c>
    </row>
    <row r="156" spans="1:7" ht="13.5">
      <c r="A156" s="11"/>
      <c r="B156" s="12"/>
      <c r="C156" s="22"/>
      <c r="D156" s="13"/>
      <c r="E156" s="13"/>
      <c r="F156" s="13"/>
      <c r="G156" s="13"/>
    </row>
    <row r="157" spans="1:7" ht="13.5">
      <c r="A157" s="11"/>
      <c r="B157" s="12"/>
      <c r="C157" s="22"/>
      <c r="D157" s="13"/>
      <c r="E157" s="13"/>
      <c r="F157" s="13"/>
      <c r="G157" s="13"/>
    </row>
    <row r="158" spans="1:7" ht="13.5">
      <c r="A158" s="11">
        <v>2</v>
      </c>
      <c r="B158" s="14" t="s">
        <v>68</v>
      </c>
      <c r="C158" s="22"/>
      <c r="D158" s="13"/>
      <c r="E158" s="13"/>
      <c r="F158" s="13"/>
      <c r="G158" s="13"/>
    </row>
    <row r="159" spans="1:7" ht="13.5">
      <c r="A159" s="11" t="s">
        <v>67</v>
      </c>
      <c r="B159" s="14" t="s">
        <v>66</v>
      </c>
      <c r="C159" s="22"/>
      <c r="D159" s="13"/>
      <c r="E159" s="13"/>
      <c r="F159" s="13"/>
      <c r="G159" s="13"/>
    </row>
    <row r="160" spans="1:7" ht="13.5">
      <c r="A160" s="11"/>
      <c r="B160" s="12" t="s">
        <v>69</v>
      </c>
      <c r="C160" s="22" t="s">
        <v>63</v>
      </c>
      <c r="D160" s="13">
        <v>1</v>
      </c>
      <c r="E160" s="13">
        <v>8.18</v>
      </c>
      <c r="F160" s="13">
        <f>+ROUND(D160*E160,0)</f>
        <v>8</v>
      </c>
      <c r="G160" s="17"/>
    </row>
    <row r="161" spans="1:7" ht="13.5">
      <c r="A161" s="11"/>
      <c r="B161" s="12"/>
      <c r="C161" s="22"/>
      <c r="D161" s="13"/>
      <c r="E161" s="13"/>
      <c r="F161" s="16">
        <f>SUM(F160:F160)</f>
        <v>8</v>
      </c>
      <c r="G161" s="15">
        <f>+ROUND(F161+F161*2%,0)</f>
        <v>8</v>
      </c>
    </row>
    <row r="162" spans="1:7" ht="13.5">
      <c r="A162" s="11"/>
      <c r="B162" s="12"/>
      <c r="C162" s="22"/>
      <c r="D162" s="13"/>
      <c r="E162" s="13"/>
      <c r="F162" s="13"/>
      <c r="G162" s="13"/>
    </row>
    <row r="163" spans="1:7" ht="13.5">
      <c r="A163" s="122" t="s">
        <v>84</v>
      </c>
      <c r="B163" s="123"/>
      <c r="C163" s="123"/>
      <c r="D163" s="123"/>
      <c r="E163" s="123"/>
      <c r="F163" s="123"/>
      <c r="G163" s="124"/>
    </row>
    <row r="164" spans="1:7" ht="13.5">
      <c r="A164" s="11"/>
      <c r="B164" s="12"/>
      <c r="C164" s="22"/>
      <c r="D164" s="13"/>
      <c r="E164" s="13"/>
      <c r="F164" s="13"/>
      <c r="G164" s="13"/>
    </row>
    <row r="165" spans="1:7" ht="13.5">
      <c r="A165" s="11">
        <v>1</v>
      </c>
      <c r="B165" s="14" t="s">
        <v>65</v>
      </c>
      <c r="C165" s="22"/>
      <c r="D165" s="13"/>
      <c r="E165" s="13"/>
      <c r="F165" s="13"/>
      <c r="G165" s="13"/>
    </row>
    <row r="166" spans="1:7" ht="13.5">
      <c r="A166" s="11" t="s">
        <v>67</v>
      </c>
      <c r="B166" s="14" t="s">
        <v>66</v>
      </c>
      <c r="C166" s="22"/>
      <c r="D166" s="13"/>
      <c r="E166" s="13"/>
      <c r="F166" s="13"/>
      <c r="G166" s="13"/>
    </row>
    <row r="167" spans="1:7" ht="27.75">
      <c r="A167" s="11"/>
      <c r="B167" s="12" t="s">
        <v>5</v>
      </c>
      <c r="C167" s="22" t="s">
        <v>63</v>
      </c>
      <c r="D167" s="13">
        <v>1</v>
      </c>
      <c r="E167" s="13">
        <v>1129</v>
      </c>
      <c r="F167" s="13">
        <f>+ROUND(D167*E167,0)</f>
        <v>1129</v>
      </c>
      <c r="G167" s="13"/>
    </row>
    <row r="168" spans="1:7" ht="13.5">
      <c r="A168" s="11"/>
      <c r="B168" s="12" t="s">
        <v>3</v>
      </c>
      <c r="C168" s="22" t="s">
        <v>63</v>
      </c>
      <c r="D168" s="13">
        <v>1</v>
      </c>
      <c r="E168" s="13">
        <v>23.036</v>
      </c>
      <c r="F168" s="13">
        <f>+ROUND(D168*E168,0)</f>
        <v>23</v>
      </c>
      <c r="G168" s="13"/>
    </row>
    <row r="169" spans="1:7" ht="13.5">
      <c r="A169" s="11"/>
      <c r="B169" s="12" t="s">
        <v>3</v>
      </c>
      <c r="C169" s="22" t="s">
        <v>63</v>
      </c>
      <c r="D169" s="13">
        <v>1</v>
      </c>
      <c r="E169" s="13">
        <v>23.036</v>
      </c>
      <c r="F169" s="13">
        <f>+ROUND(D169*E169,0)</f>
        <v>23</v>
      </c>
      <c r="G169" s="13"/>
    </row>
    <row r="170" spans="1:7" ht="13.5">
      <c r="A170" s="11"/>
      <c r="B170" s="12" t="s">
        <v>6</v>
      </c>
      <c r="C170" s="22" t="s">
        <v>63</v>
      </c>
      <c r="D170" s="13">
        <v>-2</v>
      </c>
      <c r="E170" s="13">
        <v>4.27</v>
      </c>
      <c r="F170" s="13">
        <f>+ROUND(D170*E170,0)</f>
        <v>-9</v>
      </c>
      <c r="G170" s="13"/>
    </row>
    <row r="171" spans="1:7" ht="13.5">
      <c r="A171" s="11"/>
      <c r="B171" s="12"/>
      <c r="C171" s="22"/>
      <c r="D171" s="13"/>
      <c r="E171" s="13"/>
      <c r="F171" s="16">
        <f>SUM(F167:F170)</f>
        <v>1166</v>
      </c>
      <c r="G171" s="15">
        <f>+ROUND(F171+F171*2%,0)</f>
        <v>1189</v>
      </c>
    </row>
    <row r="172" spans="1:7" ht="13.5">
      <c r="A172" s="11"/>
      <c r="B172" s="12"/>
      <c r="C172" s="22"/>
      <c r="D172" s="13"/>
      <c r="E172" s="13"/>
      <c r="F172" s="13"/>
      <c r="G172" s="13"/>
    </row>
    <row r="173" spans="1:7" ht="13.5">
      <c r="A173" s="11">
        <v>2</v>
      </c>
      <c r="B173" s="14" t="s">
        <v>68</v>
      </c>
      <c r="C173" s="22"/>
      <c r="D173" s="13"/>
      <c r="E173" s="13"/>
      <c r="F173" s="13"/>
      <c r="G173" s="13"/>
    </row>
    <row r="174" spans="1:7" ht="13.5">
      <c r="A174" s="11" t="s">
        <v>67</v>
      </c>
      <c r="B174" s="14" t="s">
        <v>66</v>
      </c>
      <c r="C174" s="22"/>
      <c r="D174" s="13"/>
      <c r="E174" s="13"/>
      <c r="F174" s="13"/>
      <c r="G174" s="13"/>
    </row>
    <row r="175" spans="1:7" ht="13.5">
      <c r="A175" s="11"/>
      <c r="B175" s="12" t="s">
        <v>69</v>
      </c>
      <c r="C175" s="22" t="s">
        <v>63</v>
      </c>
      <c r="D175" s="13">
        <v>1</v>
      </c>
      <c r="E175" s="13">
        <v>8.83</v>
      </c>
      <c r="F175" s="13">
        <f>+ROUND(D175*E175,0)</f>
        <v>9</v>
      </c>
      <c r="G175" s="17"/>
    </row>
    <row r="176" spans="1:7" ht="13.5">
      <c r="A176" s="11"/>
      <c r="B176" s="12"/>
      <c r="C176" s="22"/>
      <c r="D176" s="13"/>
      <c r="E176" s="13"/>
      <c r="F176" s="16">
        <f>SUM(F175:F175)</f>
        <v>9</v>
      </c>
      <c r="G176" s="15">
        <f>+ROUND(F176+F176*2%,0)</f>
        <v>9</v>
      </c>
    </row>
    <row r="177" spans="1:7" ht="13.5">
      <c r="A177" s="11"/>
      <c r="B177" s="12"/>
      <c r="C177" s="22"/>
      <c r="D177" s="13"/>
      <c r="E177" s="13"/>
      <c r="F177" s="13"/>
      <c r="G177" s="13"/>
    </row>
    <row r="178" spans="1:7" ht="13.5">
      <c r="A178" s="11" t="s">
        <v>70</v>
      </c>
      <c r="B178" s="14" t="s">
        <v>71</v>
      </c>
      <c r="C178" s="22"/>
      <c r="D178" s="13"/>
      <c r="E178" s="13"/>
      <c r="F178" s="13"/>
      <c r="G178" s="13"/>
    </row>
    <row r="179" spans="1:7" ht="13.5">
      <c r="A179" s="11"/>
      <c r="B179" s="12" t="s">
        <v>22</v>
      </c>
      <c r="C179" s="22" t="s">
        <v>63</v>
      </c>
      <c r="D179" s="13">
        <v>1</v>
      </c>
      <c r="E179" s="13">
        <v>24.955</v>
      </c>
      <c r="F179" s="13">
        <f>+ROUND(D179*E179,0)</f>
        <v>25</v>
      </c>
      <c r="G179" s="15">
        <f>+ROUND(F179+F179*2%,0)</f>
        <v>26</v>
      </c>
    </row>
    <row r="180" spans="1:7" ht="13.5">
      <c r="A180" s="11"/>
      <c r="B180" s="12"/>
      <c r="C180" s="22"/>
      <c r="D180" s="13"/>
      <c r="E180" s="13"/>
      <c r="F180" s="13"/>
      <c r="G180" s="13"/>
    </row>
  </sheetData>
  <sheetProtection/>
  <mergeCells count="11">
    <mergeCell ref="A163:G163"/>
    <mergeCell ref="A146:G146"/>
    <mergeCell ref="A4:G4"/>
    <mergeCell ref="A22:G22"/>
    <mergeCell ref="A39:G39"/>
    <mergeCell ref="A60:G60"/>
    <mergeCell ref="A83:G83"/>
    <mergeCell ref="A2:G2"/>
    <mergeCell ref="A87:G87"/>
    <mergeCell ref="A113:G113"/>
    <mergeCell ref="A150:G150"/>
  </mergeCells>
  <printOptions/>
  <pageMargins left="0.7" right="0.7" top="0.75" bottom="0.75" header="0.3" footer="0.3"/>
  <pageSetup horizontalDpi="600" verticalDpi="600" orientation="portrait" paperSize="9" scale="73"/>
  <rowBreaks count="2" manualBreakCount="2">
    <brk id="58" max="255" man="1"/>
    <brk id="123" max="255" man="1"/>
  </rowBreaks>
</worksheet>
</file>

<file path=xl/worksheets/sheet4.xml><?xml version="1.0" encoding="utf-8"?>
<worksheet xmlns="http://schemas.openxmlformats.org/spreadsheetml/2006/main" xmlns:r="http://schemas.openxmlformats.org/officeDocument/2006/relationships">
  <dimension ref="B2:D10"/>
  <sheetViews>
    <sheetView zoomScalePageLayoutView="0" workbookViewId="0" topLeftCell="A1">
      <selection activeCell="B2" sqref="B2"/>
    </sheetView>
  </sheetViews>
  <sheetFormatPr defaultColWidth="8.8515625" defaultRowHeight="15"/>
  <cols>
    <col min="1" max="1" width="8.8515625" style="0" customWidth="1"/>
    <col min="2" max="2" width="18.00390625" style="0" bestFit="1" customWidth="1"/>
    <col min="3" max="3" width="22.421875" style="0" customWidth="1"/>
    <col min="4" max="4" width="17.421875" style="0" customWidth="1"/>
  </cols>
  <sheetData>
    <row r="2" spans="2:4" ht="14.25">
      <c r="B2" t="s">
        <v>88</v>
      </c>
      <c r="C2" t="s">
        <v>89</v>
      </c>
      <c r="D2" t="s">
        <v>97</v>
      </c>
    </row>
    <row r="3" spans="3:4" ht="14.25">
      <c r="C3" t="s">
        <v>90</v>
      </c>
      <c r="D3" t="s">
        <v>98</v>
      </c>
    </row>
    <row r="5" spans="2:4" ht="14.25">
      <c r="B5" t="s">
        <v>99</v>
      </c>
      <c r="C5" t="s">
        <v>91</v>
      </c>
      <c r="D5" t="s">
        <v>100</v>
      </c>
    </row>
    <row r="6" spans="3:4" ht="14.25">
      <c r="C6" t="s">
        <v>92</v>
      </c>
      <c r="D6" t="s">
        <v>101</v>
      </c>
    </row>
    <row r="7" spans="3:4" ht="14.25">
      <c r="C7" t="s">
        <v>93</v>
      </c>
      <c r="D7" t="s">
        <v>94</v>
      </c>
    </row>
    <row r="8" spans="3:4" ht="14.25">
      <c r="C8" t="s">
        <v>95</v>
      </c>
      <c r="D8" t="s">
        <v>103</v>
      </c>
    </row>
    <row r="9" spans="3:4" ht="14.25">
      <c r="C9" t="s">
        <v>96</v>
      </c>
      <c r="D9" t="s">
        <v>102</v>
      </c>
    </row>
    <row r="10" spans="3:4" ht="14.25">
      <c r="C10" t="s">
        <v>104</v>
      </c>
      <c r="D10" t="s">
        <v>105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2019-10-15T13:11:33Z</dcterms:modified>
  <cp:category/>
  <cp:version/>
  <cp:contentType/>
  <cp:contentStatus/>
</cp:coreProperties>
</file>